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\★월별이용자 통계보고(24)\"/>
    </mc:Choice>
  </mc:AlternateContent>
  <xr:revisionPtr revIDLastSave="0" documentId="13_ncr:1_{68FD803B-D0B0-4398-8283-EEC5FD49C8C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9" i="2" l="1"/>
  <c r="D69" i="2"/>
  <c r="E69" i="2"/>
  <c r="B69" i="2"/>
  <c r="B20" i="1"/>
  <c r="H20" i="1"/>
  <c r="G20" i="1"/>
  <c r="E20" i="1"/>
  <c r="C20" i="1"/>
  <c r="B14" i="1"/>
  <c r="F8" i="1"/>
  <c r="G9" i="1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10" i="2"/>
  <c r="B46" i="2"/>
  <c r="B45" i="2"/>
  <c r="B52" i="2" s="1"/>
  <c r="K36" i="2" l="1"/>
  <c r="B36" i="2" s="1"/>
  <c r="G36" i="2"/>
  <c r="G15" i="4"/>
  <c r="F15" i="4"/>
  <c r="B63" i="2"/>
  <c r="B62" i="2"/>
  <c r="E50" i="3" l="1"/>
  <c r="C50" i="3"/>
  <c r="F9" i="1" s="1"/>
  <c r="B43" i="3"/>
  <c r="B42" i="3"/>
  <c r="B41" i="3"/>
  <c r="B40" i="3"/>
  <c r="B39" i="3"/>
  <c r="B38" i="3"/>
  <c r="B50" i="3" s="1"/>
  <c r="I9" i="1" s="1"/>
  <c r="I35" i="3"/>
  <c r="H35" i="3"/>
  <c r="G35" i="3"/>
  <c r="E35" i="3"/>
  <c r="D35" i="3"/>
  <c r="C35" i="3"/>
  <c r="J34" i="3"/>
  <c r="F34" i="3"/>
  <c r="B34" i="3"/>
  <c r="J33" i="3"/>
  <c r="F33" i="3"/>
  <c r="B33" i="3"/>
  <c r="J32" i="3"/>
  <c r="F32" i="3"/>
  <c r="B32" i="3" s="1"/>
  <c r="J31" i="3"/>
  <c r="B31" i="3" s="1"/>
  <c r="F31" i="3"/>
  <c r="J30" i="3"/>
  <c r="F30" i="3"/>
  <c r="B30" i="3"/>
  <c r="J29" i="3"/>
  <c r="F29" i="3"/>
  <c r="B29" i="3"/>
  <c r="J28" i="3"/>
  <c r="F28" i="3"/>
  <c r="B28" i="3" s="1"/>
  <c r="J27" i="3"/>
  <c r="B27" i="3" s="1"/>
  <c r="F27" i="3"/>
  <c r="J26" i="3"/>
  <c r="F26" i="3"/>
  <c r="B26" i="3"/>
  <c r="J25" i="3"/>
  <c r="F25" i="3"/>
  <c r="B25" i="3"/>
  <c r="J24" i="3"/>
  <c r="F24" i="3"/>
  <c r="B24" i="3" s="1"/>
  <c r="J23" i="3"/>
  <c r="B23" i="3" s="1"/>
  <c r="F23" i="3"/>
  <c r="J22" i="3"/>
  <c r="F22" i="3"/>
  <c r="B22" i="3"/>
  <c r="J21" i="3"/>
  <c r="F21" i="3"/>
  <c r="B21" i="3"/>
  <c r="J20" i="3"/>
  <c r="F20" i="3"/>
  <c r="B20" i="3" s="1"/>
  <c r="J19" i="3"/>
  <c r="B19" i="3" s="1"/>
  <c r="F19" i="3"/>
  <c r="J18" i="3"/>
  <c r="F18" i="3"/>
  <c r="B18" i="3"/>
  <c r="J17" i="3"/>
  <c r="F17" i="3"/>
  <c r="B17" i="3"/>
  <c r="J16" i="3"/>
  <c r="F16" i="3"/>
  <c r="B16" i="3" s="1"/>
  <c r="J15" i="3"/>
  <c r="B15" i="3" s="1"/>
  <c r="F15" i="3"/>
  <c r="J14" i="3"/>
  <c r="F14" i="3"/>
  <c r="B14" i="3"/>
  <c r="J13" i="3"/>
  <c r="F13" i="3"/>
  <c r="B13" i="3"/>
  <c r="J12" i="3"/>
  <c r="F12" i="3"/>
  <c r="B12" i="3" s="1"/>
  <c r="J11" i="3"/>
  <c r="B11" i="3" s="1"/>
  <c r="F11" i="3"/>
  <c r="J10" i="3"/>
  <c r="F10" i="3"/>
  <c r="B10" i="3"/>
  <c r="J9" i="3"/>
  <c r="J35" i="3" s="1"/>
  <c r="F9" i="3"/>
  <c r="F35" i="3" s="1"/>
  <c r="B35" i="3" s="1"/>
  <c r="B9" i="3"/>
  <c r="F69" i="2"/>
  <c r="E21" i="1"/>
  <c r="B61" i="2"/>
  <c r="B60" i="2"/>
  <c r="B59" i="2"/>
  <c r="B58" i="2"/>
  <c r="B57" i="2"/>
  <c r="J52" i="2"/>
  <c r="I52" i="2"/>
  <c r="H52" i="2"/>
  <c r="F52" i="2"/>
  <c r="E52" i="2"/>
  <c r="D52" i="2"/>
  <c r="C52" i="2"/>
  <c r="K44" i="2"/>
  <c r="B44" i="2" s="1"/>
  <c r="G44" i="2"/>
  <c r="G43" i="2"/>
  <c r="B43" i="2" s="1"/>
  <c r="K42" i="2"/>
  <c r="G42" i="2"/>
  <c r="B42" i="2"/>
  <c r="K41" i="2"/>
  <c r="G41" i="2"/>
  <c r="B41" i="2" s="1"/>
  <c r="K40" i="2"/>
  <c r="K52" i="2" s="1"/>
  <c r="D9" i="1" s="1"/>
  <c r="G40" i="2"/>
  <c r="G52" i="2" s="1"/>
  <c r="C9" i="1" s="1"/>
  <c r="J36" i="2"/>
  <c r="I36" i="2"/>
  <c r="H36" i="2"/>
  <c r="F36" i="2"/>
  <c r="E36" i="2"/>
  <c r="D36" i="2"/>
  <c r="C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H21" i="1"/>
  <c r="G21" i="1"/>
  <c r="B13" i="1"/>
  <c r="J9" i="1"/>
  <c r="J8" i="1"/>
  <c r="G8" i="1"/>
  <c r="I8" i="1"/>
  <c r="D8" i="1"/>
  <c r="E8" i="1" s="1"/>
  <c r="C8" i="1"/>
  <c r="B8" i="1" l="1"/>
  <c r="B21" i="1"/>
  <c r="C21" i="1"/>
  <c r="B40" i="2"/>
  <c r="E9" i="1" s="1"/>
  <c r="B9" i="1" s="1"/>
</calcChain>
</file>

<file path=xl/sharedStrings.xml><?xml version="1.0" encoding="utf-8"?>
<sst xmlns="http://schemas.openxmlformats.org/spreadsheetml/2006/main" count="203" uniqueCount="70">
  <si>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</si>
  <si>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</si>
  <si>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</si>
  <si>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</si>
  <si>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</si>
  <si>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</si>
  <si>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2024. 7. 1. ~7. 31.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</si>
  <si>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</si>
  <si>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</si>
  <si>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</si>
  <si>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</si>
  <si>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</si>
  <si>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</si>
  <si>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※[야간]프로그램 이용자수 포함</t>
  </si>
  <si>
    <t>현장이용자</t>
  </si>
  <si>
    <t>대출자료</t>
  </si>
  <si>
    <t>총    계</t>
  </si>
  <si>
    <t>7월  합계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</si>
  <si>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</si>
  <si>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</si>
  <si>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</si>
  <si>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</si>
  <si>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</si>
  <si>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</si>
  <si>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</si>
  <si>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7월  통계</t>
  </si>
  <si>
    <t>2024년계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</si>
  <si>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</si>
  <si>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</si>
  <si>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</si>
  <si>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</si>
  <si>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</si>
  <si>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</si>
  <si>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</si>
  <si>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</si>
  <si>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</si>
  <si>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</si>
  <si>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-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</si>
  <si>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</si>
  <si>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</si>
  <si>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</si>
  <si>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</si>
  <si>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</si>
  <si>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</si>
  <si>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</si>
  <si>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</si>
  <si>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</si>
  <si>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</si>
  <si>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</si>
  <si>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</si>
  <si>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</si>
  <si>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</si>
  <si>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</si>
  <si>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</si>
  <si>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</si>
  <si>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</si>
  <si>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</si>
  <si>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</si>
  <si>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</si>
  <si>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</si>
  <si>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</si>
  <si>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</si>
  <si>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2023년 총계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</si>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</sst>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22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1"/>
      <color rgb="FF595959"/>
      <name val="맑은 고딕"/>
      <family val="3"/>
      <charset val="129"/>
    </font>
    <font>
      <b/>
      <sz val="10"/>
      <color rgb="FF595959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20" fillId="0" borderId="0">
      <alignment vertical="center"/>
    </xf>
    <xf numFmtId="41" fontId="20" fillId="0" borderId="0">
      <alignment vertical="center"/>
    </xf>
    <xf numFmtId="41" fontId="20" fillId="0" borderId="0">
      <alignment vertical="center"/>
    </xf>
  </cellStyleXfs>
  <cellXfs count="25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6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6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NumberFormat="1" applyFont="1" applyBorder="1" applyAlignment="1" applyProtection="1">
      <alignment vertical="center" shrinkToFit="1"/>
      <protection locked="0"/>
    </xf>
    <xf numFmtId="0" fontId="6" fillId="6" borderId="8" xfId="0" applyNumberFormat="1" applyFont="1" applyFill="1" applyBorder="1" applyAlignment="1" applyProtection="1">
      <alignment horizontal="center" vertical="center"/>
      <protection locked="0"/>
    </xf>
    <xf numFmtId="41" fontId="2" fillId="6" borderId="9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41" fontId="1" fillId="0" borderId="7" xfId="1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7" xfId="0" applyNumberFormat="1" applyFont="1" applyBorder="1" applyAlignment="1" applyProtection="1">
      <alignment vertical="center" shrinkToFit="1"/>
      <protection locked="0"/>
    </xf>
    <xf numFmtId="0" fontId="2" fillId="6" borderId="13" xfId="0" applyNumberFormat="1" applyFont="1" applyFill="1" applyBorder="1" applyAlignment="1" applyProtection="1">
      <alignment horizontal="center" vertical="center"/>
      <protection locked="0"/>
    </xf>
    <xf numFmtId="41" fontId="2" fillId="6" borderId="14" xfId="1" applyNumberFormat="1" applyFont="1" applyFill="1" applyBorder="1" applyAlignment="1" applyProtection="1">
      <alignment vertical="center" shrinkToFit="1"/>
      <protection locked="0"/>
    </xf>
    <xf numFmtId="0" fontId="2" fillId="6" borderId="8" xfId="0" applyNumberFormat="1" applyFont="1" applyFill="1" applyBorder="1" applyAlignment="1" applyProtection="1">
      <alignment horizontal="center" vertical="center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vertical="center" shrinkToFit="1"/>
      <protection locked="0"/>
    </xf>
    <xf numFmtId="41" fontId="2" fillId="6" borderId="15" xfId="1" applyNumberFormat="1" applyFont="1" applyFill="1" applyBorder="1" applyAlignment="1" applyProtection="1">
      <alignment vertical="center" shrinkToFit="1"/>
      <protection locked="0"/>
    </xf>
    <xf numFmtId="41" fontId="2" fillId="6" borderId="10" xfId="1" applyNumberFormat="1" applyFont="1" applyFill="1" applyBorder="1" applyAlignment="1" applyProtection="1">
      <alignment vertical="center" shrinkToFit="1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10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2" xfId="1" applyNumberFormat="1" applyFont="1" applyFill="1" applyBorder="1" applyAlignment="1" applyProtection="1">
      <alignment vertical="center" shrinkToFit="1"/>
      <protection locked="0"/>
    </xf>
    <xf numFmtId="0" fontId="11" fillId="7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4" xfId="0" applyNumberFormat="1" applyFont="1" applyFill="1" applyBorder="1" applyAlignment="1" applyProtection="1">
      <alignment horizontal="center" vertical="center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9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8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0" xfId="0" applyNumberFormat="1" applyFill="1" applyBorder="1">
      <alignment vertical="center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0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20" xfId="0" applyNumberFormat="1" applyBorder="1">
      <alignment vertical="center"/>
    </xf>
    <xf numFmtId="0" fontId="0" fillId="0" borderId="21" xfId="0" applyNumberFormat="1" applyBorder="1">
      <alignment vertical="center"/>
    </xf>
    <xf numFmtId="0" fontId="11" fillId="9" borderId="22" xfId="0" applyNumberFormat="1" applyFont="1" applyFill="1" applyBorder="1" applyAlignment="1">
      <alignment horizontal="center" vertical="center" wrapText="1"/>
    </xf>
    <xf numFmtId="0" fontId="0" fillId="0" borderId="23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11" fillId="7" borderId="22" xfId="0" applyNumberFormat="1" applyFont="1" applyFill="1" applyBorder="1" applyAlignment="1" applyProtection="1">
      <alignment horizontal="center" vertical="center"/>
      <protection locked="0"/>
    </xf>
    <xf numFmtId="0" fontId="11" fillId="7" borderId="24" xfId="0" applyNumberFormat="1" applyFont="1" applyFill="1" applyBorder="1" applyAlignment="1" applyProtection="1">
      <alignment horizontal="center" vertical="center"/>
      <protection locked="0"/>
    </xf>
    <xf numFmtId="0" fontId="11" fillId="7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3" xfId="1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41" fontId="10" fillId="4" borderId="25" xfId="1" applyNumberFormat="1" applyFont="1" applyFill="1" applyBorder="1" applyAlignment="1" applyProtection="1">
      <alignment horizontal="center" vertical="center"/>
      <protection locked="0"/>
    </xf>
    <xf numFmtId="0" fontId="11" fillId="10" borderId="26" xfId="0" applyNumberFormat="1" applyFont="1" applyFill="1" applyBorder="1" applyAlignment="1" applyProtection="1">
      <alignment horizontal="center" vertical="center"/>
      <protection locked="0"/>
    </xf>
    <xf numFmtId="0" fontId="11" fillId="10" borderId="26" xfId="0" applyNumberFormat="1" applyFont="1" applyFill="1" applyBorder="1" applyAlignment="1" applyProtection="1">
      <alignment horizontal="center" vertical="center" wrapText="1"/>
      <protection locked="0"/>
    </xf>
    <xf numFmtId="0" fontId="11" fillId="11" borderId="24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7" xfId="0" applyNumberFormat="1" applyFont="1" applyFill="1" applyBorder="1" applyAlignment="1" applyProtection="1">
      <alignment horizontal="center" vertical="center"/>
      <protection locked="0"/>
    </xf>
    <xf numFmtId="0" fontId="11" fillId="7" borderId="22" xfId="0" applyNumberFormat="1" applyFont="1" applyFill="1" applyBorder="1" applyAlignment="1" applyProtection="1">
      <alignment vertical="center"/>
      <protection locked="0"/>
    </xf>
    <xf numFmtId="0" fontId="11" fillId="7" borderId="4" xfId="0" applyNumberFormat="1" applyFont="1" applyFill="1" applyBorder="1" applyAlignment="1" applyProtection="1">
      <alignment vertical="center"/>
      <protection locked="0"/>
    </xf>
    <xf numFmtId="0" fontId="11" fillId="7" borderId="24" xfId="0" applyNumberFormat="1" applyFont="1" applyFill="1" applyBorder="1" applyAlignment="1" applyProtection="1">
      <alignment vertical="center"/>
      <protection locked="0"/>
    </xf>
    <xf numFmtId="0" fontId="11" fillId="7" borderId="2" xfId="0" applyNumberFormat="1" applyFont="1" applyFill="1" applyBorder="1" applyAlignment="1" applyProtection="1">
      <alignment vertical="center"/>
      <protection locked="0"/>
    </xf>
    <xf numFmtId="41" fontId="10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0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10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41" fontId="1" fillId="0" borderId="11" xfId="1" applyNumberFormat="1" applyFont="1" applyFill="1" applyBorder="1" applyAlignment="1" applyProtection="1">
      <alignment vertical="center" shrinkToFit="1"/>
      <protection locked="0"/>
    </xf>
    <xf numFmtId="0" fontId="2" fillId="4" borderId="14" xfId="0" applyNumberFormat="1" applyFont="1" applyFill="1" applyBorder="1" applyAlignment="1" applyProtection="1">
      <alignment vertical="center" shrinkToFit="1"/>
      <protection locked="0"/>
    </xf>
    <xf numFmtId="0" fontId="2" fillId="4" borderId="10" xfId="0" applyNumberFormat="1" applyFont="1" applyFill="1" applyBorder="1" applyAlignment="1" applyProtection="1">
      <alignment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8" xfId="1" applyNumberFormat="1" applyFont="1" applyFill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0" fontId="3" fillId="3" borderId="24" xfId="0" applyNumberFormat="1" applyFont="1" applyFill="1" applyBorder="1" applyAlignment="1" applyProtection="1">
      <alignment horizontal="center" vertical="center"/>
      <protection locked="0"/>
    </xf>
    <xf numFmtId="0" fontId="3" fillId="3" borderId="18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3" borderId="30" xfId="1" applyNumberFormat="1" applyFont="1" applyFill="1" applyBorder="1" applyAlignment="1" applyProtection="1">
      <alignment vertical="center" shrinkToFit="1"/>
      <protection locked="0"/>
    </xf>
    <xf numFmtId="41" fontId="1" fillId="12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0" borderId="30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Border="1" applyAlignment="1" applyProtection="1">
      <alignment vertical="center" shrinkToFit="1"/>
      <protection locked="0"/>
    </xf>
    <xf numFmtId="41" fontId="10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31" xfId="0" applyNumberFormat="1" applyFont="1" applyBorder="1" applyAlignment="1" applyProtection="1">
      <alignment vertical="center" shrinkToFit="1"/>
      <protection locked="0"/>
    </xf>
    <xf numFmtId="41" fontId="2" fillId="6" borderId="32" xfId="1" applyNumberFormat="1" applyFont="1" applyFill="1" applyBorder="1" applyAlignment="1" applyProtection="1">
      <alignment vertical="center" shrinkToFit="1"/>
      <protection locked="0"/>
    </xf>
    <xf numFmtId="41" fontId="2" fillId="4" borderId="1" xfId="1" applyNumberFormat="1" applyFont="1" applyFill="1" applyBorder="1" applyAlignment="1" applyProtection="1">
      <alignment vertical="center" shrinkToFit="1"/>
      <protection locked="0"/>
    </xf>
    <xf numFmtId="41" fontId="2" fillId="4" borderId="29" xfId="1" applyNumberFormat="1" applyFont="1" applyFill="1" applyBorder="1" applyAlignment="1" applyProtection="1">
      <alignment vertical="center" shrinkToFit="1"/>
      <protection locked="0"/>
    </xf>
    <xf numFmtId="0" fontId="11" fillId="13" borderId="18" xfId="0" applyNumberFormat="1" applyFont="1" applyFill="1" applyBorder="1" applyAlignment="1">
      <alignment vertical="center"/>
    </xf>
    <xf numFmtId="41" fontId="1" fillId="4" borderId="33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12" fillId="3" borderId="2" xfId="0" applyNumberFormat="1" applyFont="1" applyFill="1" applyBorder="1" applyAlignment="1" applyProtection="1">
      <alignment horizontal="center" vertical="center"/>
      <protection locked="0"/>
    </xf>
    <xf numFmtId="41" fontId="11" fillId="14" borderId="28" xfId="1" applyNumberFormat="1" applyFont="1" applyFill="1" applyBorder="1" applyAlignment="1" applyProtection="1">
      <alignment horizontal="right" vertical="center" shrinkToFit="1"/>
      <protection locked="0"/>
    </xf>
    <xf numFmtId="41" fontId="11" fillId="14" borderId="28" xfId="3" applyNumberFormat="1" applyFont="1" applyFill="1" applyBorder="1" applyAlignment="1" applyProtection="1">
      <alignment horizontal="right" vertical="center" shrinkToFit="1"/>
      <protection locked="0"/>
    </xf>
    <xf numFmtId="41" fontId="11" fillId="14" borderId="28" xfId="1" applyNumberFormat="1" applyFont="1" applyFill="1" applyBorder="1" applyAlignment="1" applyProtection="1">
      <alignment horizontal="right" vertical="center" shrinkToFit="1"/>
      <protection locked="0"/>
    </xf>
    <xf numFmtId="41" fontId="11" fillId="14" borderId="28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9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34" xfId="1" applyNumberFormat="1" applyFont="1" applyFill="1" applyBorder="1" applyAlignment="1" applyProtection="1">
      <alignment horizontal="center" vertical="center"/>
      <protection locked="0"/>
    </xf>
    <xf numFmtId="41" fontId="11" fillId="14" borderId="35" xfId="1" applyNumberFormat="1" applyFont="1" applyFill="1" applyBorder="1" applyAlignment="1" applyProtection="1">
      <alignment horizontal="center" vertical="center"/>
      <protection locked="0"/>
    </xf>
    <xf numFmtId="41" fontId="13" fillId="14" borderId="29" xfId="1" applyNumberFormat="1" applyFont="1" applyFill="1" applyBorder="1" applyAlignment="1" applyProtection="1">
      <alignment horizontal="center" vertical="center" shrinkToFit="1"/>
      <protection locked="0"/>
    </xf>
    <xf numFmtId="176" fontId="14" fillId="5" borderId="4" xfId="0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177" fontId="15" fillId="0" borderId="2" xfId="0" applyNumberFormat="1" applyFont="1" applyFill="1" applyBorder="1" applyAlignment="1" applyProtection="1">
      <alignment vertical="center"/>
    </xf>
    <xf numFmtId="177" fontId="16" fillId="0" borderId="2" xfId="0" applyNumberFormat="1" applyFont="1" applyFill="1" applyBorder="1" applyAlignment="1" applyProtection="1">
      <alignment vertical="center"/>
    </xf>
    <xf numFmtId="0" fontId="17" fillId="0" borderId="0" xfId="0" applyNumberFormat="1" applyFont="1" applyAlignment="1">
      <alignment horizontal="center" vertical="center"/>
    </xf>
    <xf numFmtId="0" fontId="4" fillId="0" borderId="36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11" fillId="7" borderId="37" xfId="0" applyNumberFormat="1" applyFont="1" applyFill="1" applyBorder="1" applyAlignment="1" applyProtection="1">
      <alignment horizontal="center" vertical="center"/>
      <protection locked="0"/>
    </xf>
    <xf numFmtId="0" fontId="11" fillId="7" borderId="38" xfId="0" applyNumberFormat="1" applyFont="1" applyFill="1" applyBorder="1" applyAlignment="1" applyProtection="1">
      <alignment horizontal="center" vertical="center"/>
      <protection locked="0"/>
    </xf>
    <xf numFmtId="0" fontId="11" fillId="7" borderId="39" xfId="0" applyNumberFormat="1" applyFont="1" applyFill="1" applyBorder="1" applyAlignment="1" applyProtection="1">
      <alignment horizontal="center" vertical="center"/>
      <protection locked="0"/>
    </xf>
    <xf numFmtId="0" fontId="11" fillId="7" borderId="24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28" xfId="3" applyNumberFormat="1" applyFont="1" applyFill="1" applyBorder="1" applyAlignment="1" applyProtection="1">
      <alignment horizontal="center" vertical="center" shrinkToFit="1"/>
      <protection locked="0"/>
    </xf>
    <xf numFmtId="0" fontId="11" fillId="7" borderId="18" xfId="0" applyNumberFormat="1" applyFont="1" applyFill="1" applyBorder="1" applyAlignment="1" applyProtection="1">
      <alignment horizontal="center" vertical="center"/>
      <protection locked="0"/>
    </xf>
    <xf numFmtId="0" fontId="11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7" borderId="2" xfId="0" applyNumberFormat="1" applyFont="1" applyFill="1" applyBorder="1" applyAlignment="1" applyProtection="1">
      <alignment horizontal="center" vertical="center"/>
      <protection locked="0"/>
    </xf>
    <xf numFmtId="41" fontId="10" fillId="0" borderId="30" xfId="1" applyNumberFormat="1" applyFont="1" applyFill="1" applyBorder="1" applyAlignment="1" applyProtection="1">
      <alignment horizontal="center" vertical="center" shrinkToFit="1"/>
      <protection locked="0"/>
    </xf>
    <xf numFmtId="41" fontId="10" fillId="0" borderId="40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30" xfId="1" applyNumberFormat="1" applyFont="1" applyFill="1" applyBorder="1" applyAlignment="1" applyProtection="1">
      <alignment horizontal="center" vertical="center"/>
      <protection locked="0"/>
    </xf>
    <xf numFmtId="41" fontId="11" fillId="0" borderId="3" xfId="1" applyNumberFormat="1" applyFont="1" applyFill="1" applyBorder="1" applyAlignment="1" applyProtection="1">
      <alignment horizontal="center" vertical="center"/>
      <protection locked="0"/>
    </xf>
    <xf numFmtId="41" fontId="10" fillId="4" borderId="30" xfId="1" applyNumberFormat="1" applyFont="1" applyFill="1" applyBorder="1" applyAlignment="1" applyProtection="1">
      <alignment horizontal="center" vertical="center" shrinkToFit="1"/>
      <protection locked="0"/>
    </xf>
    <xf numFmtId="41" fontId="10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41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35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34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41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34" xfId="1" applyNumberFormat="1" applyFont="1" applyFill="1" applyBorder="1" applyAlignment="1" applyProtection="1">
      <alignment horizontal="center" vertical="center" shrinkToFit="1"/>
      <protection locked="0"/>
    </xf>
    <xf numFmtId="41" fontId="10" fillId="4" borderId="40" xfId="1" applyNumberFormat="1" applyFont="1" applyFill="1" applyBorder="1" applyAlignment="1" applyProtection="1">
      <alignment horizontal="center" vertical="center" shrinkToFit="1"/>
      <protection locked="0"/>
    </xf>
    <xf numFmtId="41" fontId="10" fillId="4" borderId="30" xfId="1" applyNumberFormat="1" applyFont="1" applyFill="1" applyBorder="1" applyAlignment="1" applyProtection="1">
      <alignment horizontal="center" vertical="center"/>
      <protection locked="0"/>
    </xf>
    <xf numFmtId="41" fontId="10" fillId="4" borderId="3" xfId="1" applyNumberFormat="1" applyFont="1" applyFill="1" applyBorder="1" applyAlignment="1" applyProtection="1">
      <alignment horizontal="center" vertical="center"/>
      <protection locked="0"/>
    </xf>
    <xf numFmtId="41" fontId="11" fillId="14" borderId="41" xfId="1" applyNumberFormat="1" applyFont="1" applyFill="1" applyBorder="1" applyAlignment="1" applyProtection="1">
      <alignment horizontal="center" vertical="center"/>
      <protection locked="0"/>
    </xf>
    <xf numFmtId="41" fontId="11" fillId="14" borderId="34" xfId="1" applyNumberFormat="1" applyFont="1" applyFill="1" applyBorder="1" applyAlignment="1" applyProtection="1">
      <alignment horizontal="center" vertical="center"/>
      <protection locked="0"/>
    </xf>
    <xf numFmtId="0" fontId="11" fillId="7" borderId="22" xfId="0" applyNumberFormat="1" applyFont="1" applyFill="1" applyBorder="1" applyAlignment="1" applyProtection="1">
      <alignment horizontal="center" vertical="center"/>
      <protection locked="0"/>
    </xf>
    <xf numFmtId="0" fontId="11" fillId="7" borderId="4" xfId="0" applyNumberFormat="1" applyFont="1" applyFill="1" applyBorder="1" applyAlignment="1" applyProtection="1">
      <alignment horizontal="center" vertical="center"/>
      <protection locked="0"/>
    </xf>
    <xf numFmtId="0" fontId="11" fillId="11" borderId="24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24" xfId="0" applyNumberFormat="1" applyFont="1" applyBorder="1" applyAlignment="1" applyProtection="1">
      <alignment vertical="center"/>
      <protection locked="0"/>
    </xf>
    <xf numFmtId="0" fontId="18" fillId="0" borderId="18" xfId="0" applyNumberFormat="1" applyFont="1" applyBorder="1" applyAlignment="1" applyProtection="1">
      <alignment vertical="center"/>
      <protection locked="0"/>
    </xf>
    <xf numFmtId="0" fontId="19" fillId="0" borderId="2" xfId="0" applyNumberFormat="1" applyFont="1" applyBorder="1" applyAlignment="1" applyProtection="1">
      <alignment vertical="center"/>
      <protection locked="0"/>
    </xf>
    <xf numFmtId="0" fontId="19" fillId="0" borderId="1" xfId="0" applyNumberFormat="1" applyFont="1" applyBorder="1" applyAlignment="1" applyProtection="1">
      <alignment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18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41" fontId="3" fillId="5" borderId="2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41" fontId="3" fillId="5" borderId="18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9" xfId="0" applyNumberFormat="1" applyFont="1" applyFill="1" applyBorder="1" applyAlignment="1" applyProtection="1">
      <alignment horizontal="center" vertical="center" shrinkToFit="1"/>
      <protection locked="0"/>
    </xf>
    <xf numFmtId="0" fontId="19" fillId="0" borderId="37" xfId="0" applyNumberFormat="1" applyFont="1" applyBorder="1" applyAlignment="1" applyProtection="1">
      <alignment horizontal="left" vertical="center"/>
      <protection locked="0"/>
    </xf>
    <xf numFmtId="0" fontId="19" fillId="0" borderId="38" xfId="0" applyNumberFormat="1" applyFont="1" applyBorder="1" applyAlignment="1" applyProtection="1">
      <alignment horizontal="left" vertical="center"/>
      <protection locked="0"/>
    </xf>
    <xf numFmtId="0" fontId="19" fillId="0" borderId="44" xfId="0" applyNumberFormat="1" applyFont="1" applyBorder="1" applyAlignment="1" applyProtection="1">
      <alignment horizontal="left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0" fontId="3" fillId="5" borderId="37" xfId="0" applyNumberFormat="1" applyFont="1" applyFill="1" applyBorder="1" applyAlignment="1" applyProtection="1">
      <alignment horizontal="center" vertical="center"/>
      <protection locked="0"/>
    </xf>
    <xf numFmtId="41" fontId="3" fillId="5" borderId="17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30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0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1" fillId="0" borderId="45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30" xfId="0" applyNumberFormat="1" applyFont="1" applyBorder="1" applyAlignment="1" applyProtection="1">
      <alignment horizontal="center" vertical="center" shrinkToFit="1"/>
      <protection locked="0"/>
    </xf>
    <xf numFmtId="41" fontId="2" fillId="6" borderId="4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2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35" xfId="0" applyNumberFormat="1" applyFont="1" applyFill="1" applyBorder="1" applyAlignment="1" applyProtection="1">
      <alignment horizontal="center" vertical="center"/>
      <protection locked="0"/>
    </xf>
    <xf numFmtId="0" fontId="2" fillId="6" borderId="34" xfId="0" applyNumberFormat="1" applyFont="1" applyFill="1" applyBorder="1" applyAlignment="1" applyProtection="1">
      <alignment horizontal="center" vertical="center"/>
      <protection locked="0"/>
    </xf>
    <xf numFmtId="0" fontId="4" fillId="0" borderId="30" xfId="0" applyNumberFormat="1" applyFont="1" applyBorder="1" applyAlignment="1" applyProtection="1">
      <alignment horizontal="center" vertical="center"/>
      <protection locked="0"/>
    </xf>
    <xf numFmtId="0" fontId="4" fillId="0" borderId="40" xfId="0" applyNumberFormat="1" applyFont="1" applyBorder="1" applyAlignment="1" applyProtection="1">
      <alignment horizontal="center" vertical="center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37" xfId="0" applyNumberFormat="1" applyFont="1" applyBorder="1" applyAlignment="1" applyProtection="1">
      <alignment vertical="center"/>
      <protection locked="0"/>
    </xf>
    <xf numFmtId="0" fontId="19" fillId="0" borderId="30" xfId="0" applyNumberFormat="1" applyFont="1" applyBorder="1" applyAlignment="1" applyProtection="1">
      <alignment vertical="center"/>
      <protection locked="0"/>
    </xf>
    <xf numFmtId="0" fontId="19" fillId="0" borderId="28" xfId="0" applyNumberFormat="1" applyFont="1" applyBorder="1" applyAlignment="1" applyProtection="1">
      <alignment vertical="center"/>
      <protection locked="0"/>
    </xf>
    <xf numFmtId="0" fontId="19" fillId="0" borderId="41" xfId="0" applyNumberFormat="1" applyFont="1" applyBorder="1" applyAlignment="1" applyProtection="1">
      <alignment vertical="center"/>
      <protection locked="0"/>
    </xf>
    <xf numFmtId="0" fontId="19" fillId="0" borderId="29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opLeftCell="A4" zoomScale="90" zoomScaleNormal="90" zoomScaleSheetLayoutView="90" workbookViewId="0">
      <selection activeCell="E13" sqref="E13:F13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63" t="s">
        <v>31</v>
      </c>
      <c r="B1" s="163"/>
      <c r="C1" s="163"/>
      <c r="D1" s="163"/>
      <c r="E1" s="163"/>
      <c r="F1" s="163"/>
      <c r="G1" s="163"/>
      <c r="H1" s="163"/>
      <c r="I1" s="163"/>
      <c r="J1" s="51"/>
      <c r="K1" s="51"/>
      <c r="L1" s="51"/>
      <c r="M1" s="51"/>
    </row>
    <row r="2" spans="1:13" ht="27" customHeight="1" x14ac:dyDescent="0.3">
      <c r="A2" s="164" t="s">
        <v>6</v>
      </c>
      <c r="B2" s="165"/>
      <c r="C2" s="165"/>
      <c r="D2" s="165"/>
      <c r="E2" s="165"/>
      <c r="F2" s="165"/>
      <c r="G2" s="165"/>
      <c r="H2" s="165"/>
      <c r="I2" s="165"/>
      <c r="J2" s="90"/>
      <c r="K2" s="90"/>
      <c r="L2" s="52"/>
      <c r="M2" s="52"/>
    </row>
    <row r="3" spans="1:13" ht="27" customHeight="1" x14ac:dyDescent="0.3">
      <c r="A3" s="53"/>
      <c r="B3" s="53"/>
    </row>
    <row r="4" spans="1:13" ht="27.75" customHeight="1" x14ac:dyDescent="0.3">
      <c r="A4" s="54" t="s">
        <v>58</v>
      </c>
      <c r="B4" s="54"/>
      <c r="C4" s="55"/>
      <c r="D4" s="55"/>
      <c r="E4" s="55" t="s">
        <v>5</v>
      </c>
      <c r="F4" s="55"/>
      <c r="G4" s="55"/>
      <c r="H4" s="55"/>
      <c r="I4" s="55"/>
    </row>
    <row r="5" spans="1:13" ht="16.5" customHeight="1" x14ac:dyDescent="0.3">
      <c r="A5" s="56"/>
      <c r="B5" s="56"/>
      <c r="C5" s="56"/>
      <c r="D5" s="56"/>
      <c r="E5" s="56"/>
      <c r="F5" s="56"/>
      <c r="G5" s="56"/>
      <c r="H5" s="56"/>
      <c r="I5" s="57" t="s">
        <v>68</v>
      </c>
    </row>
    <row r="6" spans="1:13" ht="27" customHeight="1" x14ac:dyDescent="0.3">
      <c r="A6" s="103" t="s">
        <v>38</v>
      </c>
      <c r="B6" s="105" t="s">
        <v>43</v>
      </c>
      <c r="C6" s="166" t="s">
        <v>50</v>
      </c>
      <c r="D6" s="167"/>
      <c r="E6" s="168"/>
      <c r="F6" s="169" t="s">
        <v>23</v>
      </c>
      <c r="G6" s="169"/>
      <c r="H6" s="169"/>
      <c r="I6" s="169"/>
      <c r="J6" s="147" t="s">
        <v>20</v>
      </c>
    </row>
    <row r="7" spans="1:13" ht="27" customHeight="1" x14ac:dyDescent="0.3">
      <c r="A7" s="104"/>
      <c r="B7" s="106"/>
      <c r="C7" s="101" t="s">
        <v>52</v>
      </c>
      <c r="D7" s="101" t="s">
        <v>44</v>
      </c>
      <c r="E7" s="101" t="s">
        <v>56</v>
      </c>
      <c r="F7" s="101" t="s">
        <v>48</v>
      </c>
      <c r="G7" s="170" t="s">
        <v>14</v>
      </c>
      <c r="H7" s="170"/>
      <c r="I7" s="101" t="s">
        <v>56</v>
      </c>
      <c r="J7" s="140" t="s">
        <v>52</v>
      </c>
    </row>
    <row r="8" spans="1:13" ht="27" customHeight="1" x14ac:dyDescent="0.3">
      <c r="A8" s="63" t="s">
        <v>25</v>
      </c>
      <c r="B8" s="107">
        <f>SUM(E8+I8)</f>
        <v>1610</v>
      </c>
      <c r="C8" s="108">
        <f>SUM(일반자료실!G46)</f>
        <v>164</v>
      </c>
      <c r="D8" s="108">
        <f>SUM(일반자료실!K46)</f>
        <v>1132</v>
      </c>
      <c r="E8" s="109">
        <f>SUM(C8:D8)</f>
        <v>1296</v>
      </c>
      <c r="F8" s="61">
        <f>SUM(보드게임실!C44)</f>
        <v>38</v>
      </c>
      <c r="G8" s="171">
        <f>SUM(보드게임실!E44)</f>
        <v>276</v>
      </c>
      <c r="H8" s="171"/>
      <c r="I8" s="110">
        <f>SUM(F8:H8)</f>
        <v>314</v>
      </c>
      <c r="J8" s="139">
        <f>SUM(일반자료실!F46)</f>
        <v>6</v>
      </c>
    </row>
    <row r="9" spans="1:13" ht="27" customHeight="1" x14ac:dyDescent="0.3">
      <c r="A9" s="99" t="s">
        <v>26</v>
      </c>
      <c r="B9" s="151">
        <f>SUM(E9+I9)</f>
        <v>8887</v>
      </c>
      <c r="C9" s="152">
        <f>SUM(일반자료실!G52)</f>
        <v>858</v>
      </c>
      <c r="D9" s="152">
        <f>SUM(일반자료실!K52)</f>
        <v>6408</v>
      </c>
      <c r="E9" s="152">
        <f>SUM(일반자료실!B52)</f>
        <v>7266</v>
      </c>
      <c r="F9" s="152">
        <f>SUM(보드게임실!C50)</f>
        <v>217</v>
      </c>
      <c r="G9" s="172">
        <f>SUM(보드게임실!E50)</f>
        <v>1404</v>
      </c>
      <c r="H9" s="172"/>
      <c r="I9" s="151">
        <f>SUM(보드게임실!B50)</f>
        <v>1621</v>
      </c>
      <c r="J9" s="153">
        <f>SUM(일반자료실!F52)</f>
        <v>44</v>
      </c>
    </row>
    <row r="10" spans="1:13" ht="35.25" customHeight="1" x14ac:dyDescent="0.3">
      <c r="A10" s="55" t="s">
        <v>60</v>
      </c>
      <c r="B10" s="55"/>
      <c r="C10" s="55"/>
      <c r="D10" s="55"/>
      <c r="E10" s="55"/>
      <c r="F10" s="55"/>
      <c r="G10" s="55"/>
      <c r="H10" s="55"/>
      <c r="I10" s="55"/>
    </row>
    <row r="11" spans="1:13" x14ac:dyDescent="0.3">
      <c r="A11" s="56"/>
      <c r="B11" s="56"/>
      <c r="C11" s="56"/>
      <c r="D11" s="56"/>
      <c r="E11" s="56"/>
      <c r="F11" s="56"/>
      <c r="G11" s="56"/>
      <c r="H11" s="56"/>
      <c r="I11" s="57" t="s">
        <v>68</v>
      </c>
    </row>
    <row r="12" spans="1:13" ht="27" customHeight="1" x14ac:dyDescent="0.3">
      <c r="A12" s="91" t="s">
        <v>38</v>
      </c>
      <c r="B12" s="92" t="s">
        <v>43</v>
      </c>
      <c r="C12" s="166" t="s">
        <v>1</v>
      </c>
      <c r="D12" s="167"/>
      <c r="E12" s="166" t="s">
        <v>4</v>
      </c>
      <c r="F12" s="168"/>
      <c r="G12" s="166" t="s">
        <v>2</v>
      </c>
      <c r="H12" s="168"/>
      <c r="I12" s="62" t="s">
        <v>3</v>
      </c>
    </row>
    <row r="13" spans="1:13" ht="27" customHeight="1" x14ac:dyDescent="0.3">
      <c r="A13" s="63" t="s">
        <v>17</v>
      </c>
      <c r="B13" s="64">
        <f>SUM(C13:G13)</f>
        <v>12</v>
      </c>
      <c r="C13" s="176">
        <v>8</v>
      </c>
      <c r="D13" s="177"/>
      <c r="E13" s="178">
        <v>2</v>
      </c>
      <c r="F13" s="179"/>
      <c r="G13" s="180">
        <v>2</v>
      </c>
      <c r="H13" s="181"/>
      <c r="I13" s="95" t="s">
        <v>64</v>
      </c>
    </row>
    <row r="14" spans="1:13" ht="27" customHeight="1" x14ac:dyDescent="0.3">
      <c r="A14" s="98" t="s">
        <v>26</v>
      </c>
      <c r="B14" s="154">
        <f>SUM(C14:H14)</f>
        <v>75</v>
      </c>
      <c r="C14" s="182">
        <v>53</v>
      </c>
      <c r="D14" s="183"/>
      <c r="E14" s="182">
        <v>5</v>
      </c>
      <c r="F14" s="184"/>
      <c r="G14" s="185">
        <v>17</v>
      </c>
      <c r="H14" s="186"/>
      <c r="I14" s="155"/>
    </row>
    <row r="15" spans="1:13" x14ac:dyDescent="0.3">
      <c r="E15" s="1"/>
      <c r="F15" s="1"/>
      <c r="G15" s="1"/>
      <c r="I15" s="1"/>
    </row>
    <row r="16" spans="1:13" ht="26.25" x14ac:dyDescent="0.3">
      <c r="A16" s="55" t="s">
        <v>32</v>
      </c>
      <c r="B16" s="55"/>
      <c r="C16" s="55"/>
      <c r="D16" s="55"/>
      <c r="E16" s="55"/>
      <c r="F16" s="55"/>
      <c r="G16" s="55"/>
      <c r="H16" s="55"/>
      <c r="I16" s="55"/>
    </row>
    <row r="17" spans="1:9" x14ac:dyDescent="0.3">
      <c r="A17" s="56"/>
      <c r="B17" s="56"/>
      <c r="C17" s="56"/>
      <c r="D17" s="56"/>
      <c r="E17" s="56"/>
      <c r="F17" s="56"/>
      <c r="G17" s="56"/>
      <c r="H17" s="56"/>
      <c r="I17" s="57" t="s">
        <v>66</v>
      </c>
    </row>
    <row r="18" spans="1:9" ht="27" customHeight="1" x14ac:dyDescent="0.3">
      <c r="A18" s="192" t="s">
        <v>38</v>
      </c>
      <c r="B18" s="169" t="s">
        <v>43</v>
      </c>
      <c r="C18" s="194" t="s">
        <v>50</v>
      </c>
      <c r="D18" s="194"/>
      <c r="E18" s="194"/>
      <c r="F18" s="194"/>
      <c r="G18" s="194"/>
      <c r="H18" s="100" t="s">
        <v>20</v>
      </c>
      <c r="I18" s="173" t="s">
        <v>3</v>
      </c>
    </row>
    <row r="19" spans="1:9" ht="27" customHeight="1" x14ac:dyDescent="0.3">
      <c r="A19" s="193"/>
      <c r="B19" s="175"/>
      <c r="C19" s="175" t="s">
        <v>1</v>
      </c>
      <c r="D19" s="175"/>
      <c r="E19" s="175" t="s">
        <v>4</v>
      </c>
      <c r="F19" s="175"/>
      <c r="G19" s="93" t="s">
        <v>2</v>
      </c>
      <c r="H19" s="93" t="s">
        <v>1</v>
      </c>
      <c r="I19" s="174"/>
    </row>
    <row r="20" spans="1:9" ht="27" customHeight="1" x14ac:dyDescent="0.3">
      <c r="A20" s="63" t="s">
        <v>17</v>
      </c>
      <c r="B20" s="60">
        <f>SUM(C20:H20)</f>
        <v>474</v>
      </c>
      <c r="C20" s="180">
        <f>SUM(일반자료실!C63)</f>
        <v>325</v>
      </c>
      <c r="D20" s="187"/>
      <c r="E20" s="188">
        <f>SUM(일반자료실!D63)</f>
        <v>38</v>
      </c>
      <c r="F20" s="189"/>
      <c r="G20" s="94">
        <f>SUM(일반자료실!E63)</f>
        <v>103</v>
      </c>
      <c r="H20" s="97">
        <f>SUM(일반자료실!F63)</f>
        <v>8</v>
      </c>
      <c r="I20" s="65"/>
    </row>
    <row r="21" spans="1:9" ht="27" customHeight="1" x14ac:dyDescent="0.3">
      <c r="A21" s="98" t="s">
        <v>26</v>
      </c>
      <c r="B21" s="154">
        <f>SUM(일반자료실!B69)</f>
        <v>2362</v>
      </c>
      <c r="C21" s="182">
        <f>SUM(일반자료실!C69)</f>
        <v>1835</v>
      </c>
      <c r="D21" s="183"/>
      <c r="E21" s="190">
        <f>SUM(일반자료실!D69)</f>
        <v>146</v>
      </c>
      <c r="F21" s="191"/>
      <c r="G21" s="156">
        <f>SUM(일반자료실!E69)</f>
        <v>339</v>
      </c>
      <c r="H21" s="157">
        <f>SUM(일반자료실!F69)</f>
        <v>56</v>
      </c>
      <c r="I21" s="158"/>
    </row>
  </sheetData>
  <mergeCells count="26">
    <mergeCell ref="C20:D20"/>
    <mergeCell ref="E20:F20"/>
    <mergeCell ref="C21:D21"/>
    <mergeCell ref="E21:F21"/>
    <mergeCell ref="A18:A19"/>
    <mergeCell ref="B18:B19"/>
    <mergeCell ref="C18:G18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G8:H8"/>
    <mergeCell ref="G9:H9"/>
    <mergeCell ref="C12:D12"/>
    <mergeCell ref="E12:F12"/>
    <mergeCell ref="G12:H12"/>
    <mergeCell ref="A1:I1"/>
    <mergeCell ref="A2:I2"/>
    <mergeCell ref="C6:E6"/>
    <mergeCell ref="F6:I6"/>
    <mergeCell ref="G7:H7"/>
  </mergeCells>
  <phoneticPr fontId="21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1"/>
  <sheetViews>
    <sheetView tabSelected="1" topLeftCell="A31" zoomScaleNormal="100" zoomScaleSheetLayoutView="100" workbookViewId="0">
      <selection activeCell="F3" sqref="F3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195" t="s">
        <v>12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23"/>
      <c r="N1" s="23"/>
      <c r="O1" s="23"/>
      <c r="P1" s="23"/>
      <c r="Q1" s="23"/>
      <c r="R1" s="23"/>
    </row>
    <row r="2" spans="1:18" ht="20.25" x14ac:dyDescent="0.3">
      <c r="A2" s="196" t="s">
        <v>6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22"/>
      <c r="N2" s="22"/>
      <c r="O2" s="22"/>
      <c r="P2" s="22"/>
      <c r="Q2" s="22"/>
      <c r="R2" s="22"/>
    </row>
    <row r="4" spans="1:18" ht="16.5" customHeight="1" x14ac:dyDescent="0.3">
      <c r="A4" s="197" t="s">
        <v>61</v>
      </c>
      <c r="B4" s="199" t="s">
        <v>29</v>
      </c>
      <c r="C4" s="199"/>
      <c r="D4" s="199"/>
      <c r="E4" s="199"/>
      <c r="F4" s="199"/>
      <c r="G4" s="199"/>
      <c r="H4" s="199"/>
      <c r="I4" s="199"/>
      <c r="J4" s="199"/>
      <c r="K4" s="199"/>
      <c r="L4" s="200"/>
    </row>
    <row r="5" spans="1:18" x14ac:dyDescent="0.3">
      <c r="A5" s="198"/>
      <c r="B5" s="201" t="s">
        <v>10</v>
      </c>
      <c r="C5" s="201"/>
      <c r="D5" s="201"/>
      <c r="E5" s="201"/>
      <c r="F5" s="201"/>
      <c r="G5" s="201"/>
      <c r="H5" s="201"/>
      <c r="I5" s="201"/>
      <c r="J5" s="201"/>
      <c r="K5" s="201"/>
      <c r="L5" s="202"/>
    </row>
    <row r="6" spans="1:18" x14ac:dyDescent="0.3">
      <c r="A6" s="198"/>
      <c r="B6" s="201" t="s">
        <v>30</v>
      </c>
      <c r="C6" s="201"/>
      <c r="D6" s="201"/>
      <c r="E6" s="201"/>
      <c r="F6" s="201"/>
      <c r="G6" s="201"/>
      <c r="H6" s="201"/>
      <c r="I6" s="201"/>
      <c r="J6" s="201"/>
      <c r="K6" s="201"/>
      <c r="L6" s="202"/>
    </row>
    <row r="7" spans="1:18" x14ac:dyDescent="0.3">
      <c r="A7" s="2" t="s">
        <v>57</v>
      </c>
    </row>
    <row r="8" spans="1:18" x14ac:dyDescent="0.3">
      <c r="A8" s="206" t="s">
        <v>38</v>
      </c>
      <c r="B8" s="208" t="s">
        <v>16</v>
      </c>
      <c r="C8" s="210" t="s">
        <v>24</v>
      </c>
      <c r="D8" s="211"/>
      <c r="E8" s="211"/>
      <c r="F8" s="211"/>
      <c r="G8" s="211"/>
      <c r="H8" s="212" t="s">
        <v>44</v>
      </c>
      <c r="I8" s="212"/>
      <c r="J8" s="212"/>
      <c r="K8" s="212"/>
      <c r="L8" s="213" t="s">
        <v>3</v>
      </c>
    </row>
    <row r="9" spans="1:18" ht="15.75" customHeight="1" x14ac:dyDescent="0.3">
      <c r="A9" s="207"/>
      <c r="B9" s="209"/>
      <c r="C9" s="21" t="s">
        <v>34</v>
      </c>
      <c r="D9" s="20" t="s">
        <v>4</v>
      </c>
      <c r="E9" s="20" t="s">
        <v>2</v>
      </c>
      <c r="F9" s="102" t="s">
        <v>20</v>
      </c>
      <c r="G9" s="117" t="s">
        <v>56</v>
      </c>
      <c r="H9" s="20" t="s">
        <v>1</v>
      </c>
      <c r="I9" s="58" t="s">
        <v>4</v>
      </c>
      <c r="J9" s="58" t="s">
        <v>2</v>
      </c>
      <c r="K9" s="19" t="s">
        <v>56</v>
      </c>
      <c r="L9" s="214"/>
    </row>
    <row r="10" spans="1:18" x14ac:dyDescent="0.3">
      <c r="A10" s="159">
        <v>45475</v>
      </c>
      <c r="B10" s="128">
        <f>AVERAGE(G10+K10)</f>
        <v>48</v>
      </c>
      <c r="C10" s="128">
        <v>2</v>
      </c>
      <c r="D10" s="128">
        <v>0</v>
      </c>
      <c r="E10" s="17">
        <v>0</v>
      </c>
      <c r="F10" s="160">
        <v>1</v>
      </c>
      <c r="G10" s="130">
        <f>SUM(C10:F10)</f>
        <v>3</v>
      </c>
      <c r="H10" s="128">
        <v>31</v>
      </c>
      <c r="I10" s="128">
        <v>8</v>
      </c>
      <c r="J10" s="128">
        <v>6</v>
      </c>
      <c r="K10" s="131">
        <f>SUM(H10:J10)</f>
        <v>45</v>
      </c>
      <c r="L10" s="3"/>
    </row>
    <row r="11" spans="1:18" x14ac:dyDescent="0.3">
      <c r="A11" s="159">
        <v>45476</v>
      </c>
      <c r="B11" s="128">
        <f t="shared" ref="B11:B35" si="0">AVERAGE(G11+K11)</f>
        <v>51</v>
      </c>
      <c r="C11" s="128">
        <v>3</v>
      </c>
      <c r="D11" s="128">
        <v>0</v>
      </c>
      <c r="E11" s="17">
        <v>0</v>
      </c>
      <c r="F11" s="160">
        <v>0</v>
      </c>
      <c r="G11" s="130">
        <f t="shared" ref="G11:G35" si="1">SUM(C11:F11)</f>
        <v>3</v>
      </c>
      <c r="H11" s="128">
        <v>30</v>
      </c>
      <c r="I11" s="128">
        <v>12</v>
      </c>
      <c r="J11" s="128">
        <v>6</v>
      </c>
      <c r="K11" s="131">
        <f t="shared" ref="K11:K35" si="2">SUM(H11:J11)</f>
        <v>48</v>
      </c>
      <c r="L11" s="3"/>
      <c r="M11" s="28"/>
    </row>
    <row r="12" spans="1:18" x14ac:dyDescent="0.3">
      <c r="A12" s="159">
        <v>45477</v>
      </c>
      <c r="B12" s="128">
        <f t="shared" si="0"/>
        <v>41</v>
      </c>
      <c r="C12" s="128">
        <v>2</v>
      </c>
      <c r="D12" s="128">
        <v>0</v>
      </c>
      <c r="E12" s="17">
        <v>0</v>
      </c>
      <c r="F12" s="160">
        <v>0</v>
      </c>
      <c r="G12" s="130">
        <f t="shared" si="1"/>
        <v>2</v>
      </c>
      <c r="H12" s="132">
        <v>24</v>
      </c>
      <c r="I12" s="132">
        <v>10</v>
      </c>
      <c r="J12" s="132">
        <v>5</v>
      </c>
      <c r="K12" s="131">
        <f t="shared" si="2"/>
        <v>39</v>
      </c>
      <c r="L12" s="3"/>
      <c r="M12" s="28"/>
    </row>
    <row r="13" spans="1:18" x14ac:dyDescent="0.3">
      <c r="A13" s="159">
        <v>45478</v>
      </c>
      <c r="B13" s="128">
        <f t="shared" si="0"/>
        <v>40</v>
      </c>
      <c r="C13" s="128">
        <v>1</v>
      </c>
      <c r="D13" s="17">
        <v>0</v>
      </c>
      <c r="E13" s="17">
        <v>1</v>
      </c>
      <c r="F13" s="160">
        <v>0</v>
      </c>
      <c r="G13" s="130">
        <f t="shared" si="1"/>
        <v>2</v>
      </c>
      <c r="H13" s="132">
        <v>27</v>
      </c>
      <c r="I13" s="132">
        <v>7</v>
      </c>
      <c r="J13" s="132">
        <v>4</v>
      </c>
      <c r="K13" s="131">
        <f t="shared" si="2"/>
        <v>38</v>
      </c>
      <c r="L13" s="3"/>
      <c r="M13" s="29"/>
    </row>
    <row r="14" spans="1:18" x14ac:dyDescent="0.3">
      <c r="A14" s="159">
        <v>45479</v>
      </c>
      <c r="B14" s="128">
        <f t="shared" si="0"/>
        <v>67</v>
      </c>
      <c r="C14" s="128">
        <v>3</v>
      </c>
      <c r="D14" s="17">
        <v>0</v>
      </c>
      <c r="E14" s="17">
        <v>6</v>
      </c>
      <c r="F14" s="160">
        <v>0</v>
      </c>
      <c r="G14" s="130">
        <f t="shared" si="1"/>
        <v>9</v>
      </c>
      <c r="H14" s="132">
        <v>40</v>
      </c>
      <c r="I14" s="132">
        <v>6</v>
      </c>
      <c r="J14" s="132">
        <v>12</v>
      </c>
      <c r="K14" s="131">
        <f t="shared" si="2"/>
        <v>58</v>
      </c>
      <c r="L14" s="3"/>
      <c r="M14" s="29"/>
    </row>
    <row r="15" spans="1:18" x14ac:dyDescent="0.3">
      <c r="A15" s="159">
        <v>45480</v>
      </c>
      <c r="B15" s="128">
        <f t="shared" si="0"/>
        <v>26</v>
      </c>
      <c r="C15" s="128">
        <v>4</v>
      </c>
      <c r="D15" s="17">
        <v>0</v>
      </c>
      <c r="E15" s="17">
        <v>0</v>
      </c>
      <c r="F15" s="160">
        <v>0</v>
      </c>
      <c r="G15" s="130">
        <f t="shared" si="1"/>
        <v>4</v>
      </c>
      <c r="H15" s="128">
        <v>9</v>
      </c>
      <c r="I15" s="128">
        <v>5</v>
      </c>
      <c r="J15" s="128">
        <v>8</v>
      </c>
      <c r="K15" s="131">
        <f t="shared" si="2"/>
        <v>22</v>
      </c>
      <c r="L15" s="8"/>
      <c r="M15" s="29"/>
    </row>
    <row r="16" spans="1:18" x14ac:dyDescent="0.3">
      <c r="A16" s="159">
        <v>45482</v>
      </c>
      <c r="B16" s="128">
        <f t="shared" si="0"/>
        <v>40</v>
      </c>
      <c r="C16" s="128">
        <v>3</v>
      </c>
      <c r="D16" s="128">
        <v>0</v>
      </c>
      <c r="E16" s="17">
        <v>1</v>
      </c>
      <c r="F16" s="160">
        <v>0</v>
      </c>
      <c r="G16" s="130">
        <f t="shared" si="1"/>
        <v>4</v>
      </c>
      <c r="H16" s="128">
        <v>28</v>
      </c>
      <c r="I16" s="128">
        <v>4</v>
      </c>
      <c r="J16" s="17">
        <v>4</v>
      </c>
      <c r="K16" s="131">
        <f t="shared" si="2"/>
        <v>36</v>
      </c>
      <c r="L16" s="3"/>
      <c r="M16" s="29"/>
    </row>
    <row r="17" spans="1:13" x14ac:dyDescent="0.3">
      <c r="A17" s="159">
        <v>45483</v>
      </c>
      <c r="B17" s="128">
        <f t="shared" si="0"/>
        <v>42</v>
      </c>
      <c r="C17" s="128">
        <v>3</v>
      </c>
      <c r="D17" s="128">
        <v>1</v>
      </c>
      <c r="E17" s="17">
        <v>0</v>
      </c>
      <c r="F17" s="160">
        <v>0</v>
      </c>
      <c r="G17" s="130">
        <f t="shared" si="1"/>
        <v>4</v>
      </c>
      <c r="H17" s="128">
        <v>27</v>
      </c>
      <c r="I17" s="128">
        <v>6</v>
      </c>
      <c r="J17" s="128">
        <v>5</v>
      </c>
      <c r="K17" s="131">
        <f t="shared" si="2"/>
        <v>38</v>
      </c>
      <c r="L17" s="3"/>
      <c r="M17" s="28"/>
    </row>
    <row r="18" spans="1:13" x14ac:dyDescent="0.3">
      <c r="A18" s="159">
        <v>45484</v>
      </c>
      <c r="B18" s="128">
        <f t="shared" si="0"/>
        <v>39</v>
      </c>
      <c r="C18" s="128">
        <v>4</v>
      </c>
      <c r="D18" s="128">
        <v>0</v>
      </c>
      <c r="E18" s="17">
        <v>0</v>
      </c>
      <c r="F18" s="160">
        <v>0</v>
      </c>
      <c r="G18" s="130">
        <f t="shared" si="1"/>
        <v>4</v>
      </c>
      <c r="H18" s="128">
        <v>17</v>
      </c>
      <c r="I18" s="128">
        <v>10</v>
      </c>
      <c r="J18" s="128">
        <v>8</v>
      </c>
      <c r="K18" s="131">
        <f t="shared" si="2"/>
        <v>35</v>
      </c>
      <c r="L18" s="3"/>
      <c r="M18" s="28"/>
    </row>
    <row r="19" spans="1:13" x14ac:dyDescent="0.3">
      <c r="A19" s="159">
        <v>45485</v>
      </c>
      <c r="B19" s="128">
        <f t="shared" si="0"/>
        <v>49</v>
      </c>
      <c r="C19" s="128">
        <v>10</v>
      </c>
      <c r="D19" s="128">
        <v>0</v>
      </c>
      <c r="E19" s="17">
        <v>0</v>
      </c>
      <c r="F19" s="160">
        <v>0</v>
      </c>
      <c r="G19" s="130">
        <f t="shared" si="1"/>
        <v>10</v>
      </c>
      <c r="H19" s="132">
        <v>28</v>
      </c>
      <c r="I19" s="132">
        <v>5</v>
      </c>
      <c r="J19" s="132">
        <v>6</v>
      </c>
      <c r="K19" s="131">
        <f t="shared" si="2"/>
        <v>39</v>
      </c>
      <c r="L19" s="3"/>
      <c r="M19" s="28"/>
    </row>
    <row r="20" spans="1:13" x14ac:dyDescent="0.3">
      <c r="A20" s="159">
        <v>45486</v>
      </c>
      <c r="B20" s="128">
        <f t="shared" si="0"/>
        <v>41</v>
      </c>
      <c r="C20" s="17">
        <v>6</v>
      </c>
      <c r="D20" s="17">
        <v>1</v>
      </c>
      <c r="E20" s="17">
        <v>2</v>
      </c>
      <c r="F20" s="160">
        <v>2</v>
      </c>
      <c r="G20" s="130">
        <f t="shared" si="1"/>
        <v>11</v>
      </c>
      <c r="H20" s="132">
        <v>18</v>
      </c>
      <c r="I20" s="132">
        <v>7</v>
      </c>
      <c r="J20" s="132">
        <v>5</v>
      </c>
      <c r="K20" s="131">
        <f t="shared" si="2"/>
        <v>30</v>
      </c>
      <c r="L20" s="3"/>
      <c r="M20" s="28"/>
    </row>
    <row r="21" spans="1:13" x14ac:dyDescent="0.3">
      <c r="A21" s="159">
        <v>45487</v>
      </c>
      <c r="B21" s="128">
        <f t="shared" si="0"/>
        <v>30</v>
      </c>
      <c r="C21" s="17">
        <v>3</v>
      </c>
      <c r="D21" s="17">
        <v>0</v>
      </c>
      <c r="E21" s="17">
        <v>1</v>
      </c>
      <c r="F21" s="160">
        <v>0</v>
      </c>
      <c r="G21" s="130">
        <f t="shared" si="1"/>
        <v>4</v>
      </c>
      <c r="H21" s="132">
        <v>16</v>
      </c>
      <c r="I21" s="132">
        <v>3</v>
      </c>
      <c r="J21" s="132">
        <v>7</v>
      </c>
      <c r="K21" s="131">
        <f t="shared" si="2"/>
        <v>26</v>
      </c>
      <c r="L21" s="3"/>
      <c r="M21" s="28"/>
    </row>
    <row r="22" spans="1:13" x14ac:dyDescent="0.3">
      <c r="A22" s="159">
        <v>45489</v>
      </c>
      <c r="B22" s="128">
        <f t="shared" si="0"/>
        <v>51</v>
      </c>
      <c r="C22" s="128">
        <v>5</v>
      </c>
      <c r="D22" s="128">
        <v>0</v>
      </c>
      <c r="E22" s="17">
        <v>1</v>
      </c>
      <c r="F22" s="160">
        <v>1</v>
      </c>
      <c r="G22" s="130">
        <f t="shared" si="1"/>
        <v>7</v>
      </c>
      <c r="H22" s="128">
        <v>33</v>
      </c>
      <c r="I22" s="128">
        <v>4</v>
      </c>
      <c r="J22" s="128">
        <v>7</v>
      </c>
      <c r="K22" s="131">
        <f t="shared" si="2"/>
        <v>44</v>
      </c>
      <c r="L22" s="8"/>
      <c r="M22" s="29"/>
    </row>
    <row r="23" spans="1:13" x14ac:dyDescent="0.3">
      <c r="A23" s="159">
        <v>45490</v>
      </c>
      <c r="B23" s="128">
        <f t="shared" si="0"/>
        <v>39</v>
      </c>
      <c r="C23" s="128">
        <v>3</v>
      </c>
      <c r="D23" s="128">
        <v>1</v>
      </c>
      <c r="E23" s="17">
        <v>0</v>
      </c>
      <c r="F23" s="160">
        <v>0</v>
      </c>
      <c r="G23" s="130">
        <f t="shared" si="1"/>
        <v>4</v>
      </c>
      <c r="H23" s="128">
        <v>28</v>
      </c>
      <c r="I23" s="128">
        <v>3</v>
      </c>
      <c r="J23" s="128">
        <v>4</v>
      </c>
      <c r="K23" s="131">
        <f t="shared" si="2"/>
        <v>35</v>
      </c>
      <c r="L23" s="3"/>
      <c r="M23" s="29"/>
    </row>
    <row r="24" spans="1:13" x14ac:dyDescent="0.3">
      <c r="A24" s="159">
        <v>45491</v>
      </c>
      <c r="B24" s="128">
        <f t="shared" si="0"/>
        <v>41</v>
      </c>
      <c r="C24" s="128">
        <v>1</v>
      </c>
      <c r="D24" s="128">
        <v>0</v>
      </c>
      <c r="E24" s="17">
        <v>1</v>
      </c>
      <c r="F24" s="160">
        <v>0</v>
      </c>
      <c r="G24" s="130">
        <f t="shared" si="1"/>
        <v>2</v>
      </c>
      <c r="H24" s="128">
        <v>26</v>
      </c>
      <c r="I24" s="128">
        <v>8</v>
      </c>
      <c r="J24" s="128">
        <v>5</v>
      </c>
      <c r="K24" s="131">
        <f t="shared" si="2"/>
        <v>39</v>
      </c>
      <c r="L24" s="3"/>
      <c r="M24" s="29"/>
    </row>
    <row r="25" spans="1:13" x14ac:dyDescent="0.3">
      <c r="A25" s="159">
        <v>45492</v>
      </c>
      <c r="B25" s="128">
        <f t="shared" si="0"/>
        <v>60</v>
      </c>
      <c r="C25" s="128">
        <v>4</v>
      </c>
      <c r="D25" s="128">
        <v>1</v>
      </c>
      <c r="E25" s="17">
        <v>0</v>
      </c>
      <c r="F25" s="160">
        <v>0</v>
      </c>
      <c r="G25" s="130">
        <f t="shared" si="1"/>
        <v>5</v>
      </c>
      <c r="H25" s="128">
        <v>37</v>
      </c>
      <c r="I25" s="128">
        <v>10</v>
      </c>
      <c r="J25" s="128">
        <v>8</v>
      </c>
      <c r="K25" s="131">
        <f t="shared" si="2"/>
        <v>55</v>
      </c>
      <c r="L25" s="3"/>
      <c r="M25" s="28"/>
    </row>
    <row r="26" spans="1:13" x14ac:dyDescent="0.3">
      <c r="A26" s="159">
        <v>45493</v>
      </c>
      <c r="B26" s="128">
        <f t="shared" si="0"/>
        <v>77</v>
      </c>
      <c r="C26" s="128">
        <v>12</v>
      </c>
      <c r="D26" s="128">
        <v>2</v>
      </c>
      <c r="E26" s="17">
        <v>4</v>
      </c>
      <c r="F26" s="160">
        <v>0</v>
      </c>
      <c r="G26" s="130">
        <f t="shared" si="1"/>
        <v>18</v>
      </c>
      <c r="H26" s="132">
        <v>37</v>
      </c>
      <c r="I26" s="132">
        <v>13</v>
      </c>
      <c r="J26" s="132">
        <v>9</v>
      </c>
      <c r="K26" s="131">
        <f t="shared" si="2"/>
        <v>59</v>
      </c>
      <c r="L26" s="3"/>
      <c r="M26" s="28"/>
    </row>
    <row r="27" spans="1:13" x14ac:dyDescent="0.3">
      <c r="A27" s="159">
        <v>45494</v>
      </c>
      <c r="B27" s="128">
        <f t="shared" si="0"/>
        <v>39</v>
      </c>
      <c r="C27" s="17">
        <v>4</v>
      </c>
      <c r="D27" s="17">
        <v>0</v>
      </c>
      <c r="E27" s="17">
        <v>2</v>
      </c>
      <c r="F27" s="160">
        <v>0</v>
      </c>
      <c r="G27" s="130">
        <f t="shared" si="1"/>
        <v>6</v>
      </c>
      <c r="H27" s="132">
        <v>18</v>
      </c>
      <c r="I27" s="132">
        <v>7</v>
      </c>
      <c r="J27" s="132">
        <v>8</v>
      </c>
      <c r="K27" s="131">
        <f t="shared" si="2"/>
        <v>33</v>
      </c>
      <c r="L27" s="3"/>
      <c r="M27" s="28"/>
    </row>
    <row r="28" spans="1:13" x14ac:dyDescent="0.3">
      <c r="A28" s="159">
        <v>45496</v>
      </c>
      <c r="B28" s="128">
        <f t="shared" si="0"/>
        <v>76</v>
      </c>
      <c r="C28" s="17">
        <v>9</v>
      </c>
      <c r="D28" s="17">
        <v>3</v>
      </c>
      <c r="E28" s="17">
        <v>1</v>
      </c>
      <c r="F28" s="160">
        <v>1</v>
      </c>
      <c r="G28" s="130">
        <f t="shared" si="1"/>
        <v>14</v>
      </c>
      <c r="H28" s="132">
        <v>35</v>
      </c>
      <c r="I28" s="132">
        <v>15</v>
      </c>
      <c r="J28" s="132">
        <v>12</v>
      </c>
      <c r="K28" s="131">
        <f t="shared" si="2"/>
        <v>62</v>
      </c>
      <c r="L28" s="3"/>
      <c r="M28" s="28"/>
    </row>
    <row r="29" spans="1:13" x14ac:dyDescent="0.3">
      <c r="A29" s="159">
        <v>45497</v>
      </c>
      <c r="B29" s="128">
        <f t="shared" si="0"/>
        <v>53</v>
      </c>
      <c r="C29" s="128">
        <v>1</v>
      </c>
      <c r="D29" s="128">
        <v>1</v>
      </c>
      <c r="E29" s="17">
        <v>0</v>
      </c>
      <c r="F29" s="160">
        <v>1</v>
      </c>
      <c r="G29" s="130">
        <f t="shared" si="1"/>
        <v>3</v>
      </c>
      <c r="H29" s="128">
        <v>34</v>
      </c>
      <c r="I29" s="128">
        <v>6</v>
      </c>
      <c r="J29" s="128">
        <v>10</v>
      </c>
      <c r="K29" s="131">
        <f t="shared" si="2"/>
        <v>50</v>
      </c>
      <c r="L29" s="8"/>
    </row>
    <row r="30" spans="1:13" x14ac:dyDescent="0.3">
      <c r="A30" s="159">
        <v>45498</v>
      </c>
      <c r="B30" s="128">
        <f t="shared" si="0"/>
        <v>56</v>
      </c>
      <c r="C30" s="128">
        <v>5</v>
      </c>
      <c r="D30" s="128">
        <v>2</v>
      </c>
      <c r="E30" s="17">
        <v>0</v>
      </c>
      <c r="F30" s="160">
        <v>0</v>
      </c>
      <c r="G30" s="130">
        <f t="shared" si="1"/>
        <v>7</v>
      </c>
      <c r="H30" s="128">
        <v>36</v>
      </c>
      <c r="I30" s="128">
        <v>7</v>
      </c>
      <c r="J30" s="128">
        <v>6</v>
      </c>
      <c r="K30" s="131">
        <f t="shared" si="2"/>
        <v>49</v>
      </c>
      <c r="L30" s="71"/>
    </row>
    <row r="31" spans="1:13" x14ac:dyDescent="0.3">
      <c r="A31" s="159">
        <v>45499</v>
      </c>
      <c r="B31" s="128">
        <f t="shared" si="0"/>
        <v>54</v>
      </c>
      <c r="C31" s="128">
        <v>2</v>
      </c>
      <c r="D31" s="128">
        <v>0</v>
      </c>
      <c r="E31" s="17">
        <v>2</v>
      </c>
      <c r="F31" s="160">
        <v>0</v>
      </c>
      <c r="G31" s="130">
        <f t="shared" si="1"/>
        <v>4</v>
      </c>
      <c r="H31" s="128">
        <v>38</v>
      </c>
      <c r="I31" s="128">
        <v>6</v>
      </c>
      <c r="J31" s="128">
        <v>6</v>
      </c>
      <c r="K31" s="131">
        <f t="shared" si="2"/>
        <v>50</v>
      </c>
      <c r="L31" s="8"/>
    </row>
    <row r="32" spans="1:13" x14ac:dyDescent="0.3">
      <c r="A32" s="159">
        <v>45500</v>
      </c>
      <c r="B32" s="128">
        <f t="shared" si="0"/>
        <v>69</v>
      </c>
      <c r="C32" s="128">
        <v>7</v>
      </c>
      <c r="D32" s="128">
        <v>1</v>
      </c>
      <c r="E32" s="17">
        <v>3</v>
      </c>
      <c r="F32" s="160">
        <v>0</v>
      </c>
      <c r="G32" s="130">
        <f t="shared" si="1"/>
        <v>11</v>
      </c>
      <c r="H32" s="128">
        <v>32</v>
      </c>
      <c r="I32" s="128">
        <v>12</v>
      </c>
      <c r="J32" s="128">
        <v>14</v>
      </c>
      <c r="K32" s="131">
        <f t="shared" si="2"/>
        <v>58</v>
      </c>
      <c r="L32" s="8"/>
    </row>
    <row r="33" spans="1:13" x14ac:dyDescent="0.3">
      <c r="A33" s="159">
        <v>45501</v>
      </c>
      <c r="B33" s="128">
        <f t="shared" si="0"/>
        <v>48</v>
      </c>
      <c r="C33" s="128">
        <v>5</v>
      </c>
      <c r="D33" s="128">
        <v>0</v>
      </c>
      <c r="E33" s="17">
        <v>0</v>
      </c>
      <c r="F33" s="161">
        <v>0</v>
      </c>
      <c r="G33" s="130">
        <f t="shared" si="1"/>
        <v>5</v>
      </c>
      <c r="H33" s="128">
        <v>27</v>
      </c>
      <c r="I33" s="128">
        <v>6</v>
      </c>
      <c r="J33" s="128">
        <v>10</v>
      </c>
      <c r="K33" s="131">
        <f t="shared" si="2"/>
        <v>43</v>
      </c>
      <c r="L33" s="71"/>
    </row>
    <row r="34" spans="1:13" x14ac:dyDescent="0.3">
      <c r="A34" s="159">
        <v>45503</v>
      </c>
      <c r="B34" s="128">
        <f t="shared" si="0"/>
        <v>56</v>
      </c>
      <c r="C34" s="128">
        <v>4</v>
      </c>
      <c r="D34" s="128">
        <v>1</v>
      </c>
      <c r="E34" s="17">
        <v>0</v>
      </c>
      <c r="F34" s="162">
        <v>0</v>
      </c>
      <c r="G34" s="130">
        <f t="shared" si="1"/>
        <v>5</v>
      </c>
      <c r="H34" s="128">
        <v>32</v>
      </c>
      <c r="I34" s="128">
        <v>7</v>
      </c>
      <c r="J34" s="128">
        <v>12</v>
      </c>
      <c r="K34" s="131">
        <f t="shared" si="2"/>
        <v>51</v>
      </c>
      <c r="L34" s="71"/>
    </row>
    <row r="35" spans="1:13" x14ac:dyDescent="0.3">
      <c r="A35" s="159">
        <v>45504</v>
      </c>
      <c r="B35" s="128">
        <f t="shared" si="0"/>
        <v>63</v>
      </c>
      <c r="C35" s="128">
        <v>10</v>
      </c>
      <c r="D35" s="128">
        <v>1</v>
      </c>
      <c r="E35" s="17">
        <v>2</v>
      </c>
      <c r="F35" s="161">
        <v>0</v>
      </c>
      <c r="G35" s="130">
        <f t="shared" si="1"/>
        <v>13</v>
      </c>
      <c r="H35" s="128">
        <v>28</v>
      </c>
      <c r="I35" s="128">
        <v>9</v>
      </c>
      <c r="J35" s="128">
        <v>13</v>
      </c>
      <c r="K35" s="131">
        <f t="shared" si="2"/>
        <v>50</v>
      </c>
      <c r="L35" s="71"/>
    </row>
    <row r="36" spans="1:13" x14ac:dyDescent="0.3">
      <c r="A36" s="33" t="s">
        <v>22</v>
      </c>
      <c r="B36" s="34">
        <f>SUM(G36+K36)</f>
        <v>1296</v>
      </c>
      <c r="C36" s="34">
        <f t="shared" ref="C36:J36" si="3">SUM(C10:C35)</f>
        <v>116</v>
      </c>
      <c r="D36" s="34">
        <f t="shared" si="3"/>
        <v>15</v>
      </c>
      <c r="E36" s="34">
        <f t="shared" si="3"/>
        <v>27</v>
      </c>
      <c r="F36" s="34">
        <f t="shared" si="3"/>
        <v>6</v>
      </c>
      <c r="G36" s="34">
        <f>SUM(G10:G35)</f>
        <v>164</v>
      </c>
      <c r="H36" s="34">
        <f t="shared" si="3"/>
        <v>736</v>
      </c>
      <c r="I36" s="34">
        <f t="shared" si="3"/>
        <v>196</v>
      </c>
      <c r="J36" s="34">
        <f t="shared" si="3"/>
        <v>200</v>
      </c>
      <c r="K36" s="34">
        <f>SUM(K10:K35)</f>
        <v>1132</v>
      </c>
      <c r="L36" s="35"/>
      <c r="M36" s="30"/>
    </row>
    <row r="37" spans="1:13" x14ac:dyDescent="0.3">
      <c r="A37" s="2" t="s">
        <v>69</v>
      </c>
      <c r="L37" s="16"/>
      <c r="M37" s="15"/>
    </row>
    <row r="38" spans="1:13" x14ac:dyDescent="0.3">
      <c r="A38" s="219" t="s">
        <v>47</v>
      </c>
      <c r="B38" s="221" t="s">
        <v>27</v>
      </c>
      <c r="C38" s="223" t="s">
        <v>24</v>
      </c>
      <c r="D38" s="203"/>
      <c r="E38" s="203"/>
      <c r="F38" s="203"/>
      <c r="G38" s="203"/>
      <c r="H38" s="203" t="s">
        <v>44</v>
      </c>
      <c r="I38" s="203"/>
      <c r="J38" s="203"/>
      <c r="K38" s="203"/>
      <c r="L38" s="204" t="s">
        <v>3</v>
      </c>
    </row>
    <row r="39" spans="1:13" x14ac:dyDescent="0.3">
      <c r="A39" s="220"/>
      <c r="B39" s="222"/>
      <c r="C39" s="14" t="s">
        <v>1</v>
      </c>
      <c r="D39" s="13" t="s">
        <v>4</v>
      </c>
      <c r="E39" s="13" t="s">
        <v>2</v>
      </c>
      <c r="F39" s="13" t="s">
        <v>20</v>
      </c>
      <c r="G39" s="12" t="s">
        <v>56</v>
      </c>
      <c r="H39" s="11" t="s">
        <v>1</v>
      </c>
      <c r="I39" s="13" t="s">
        <v>4</v>
      </c>
      <c r="J39" s="13" t="s">
        <v>2</v>
      </c>
      <c r="K39" s="11" t="s">
        <v>56</v>
      </c>
      <c r="L39" s="205"/>
    </row>
    <row r="40" spans="1:13" x14ac:dyDescent="0.3">
      <c r="A40" s="31" t="s">
        <v>35</v>
      </c>
      <c r="B40" s="7">
        <f>SUM(G40+K40)</f>
        <v>898</v>
      </c>
      <c r="C40" s="6">
        <v>58</v>
      </c>
      <c r="D40" s="6">
        <v>8</v>
      </c>
      <c r="E40" s="6">
        <v>7</v>
      </c>
      <c r="F40" s="6">
        <v>8</v>
      </c>
      <c r="G40" s="10">
        <f>SUM(C40:F40)</f>
        <v>81</v>
      </c>
      <c r="H40" s="5">
        <v>479</v>
      </c>
      <c r="I40" s="5">
        <v>214</v>
      </c>
      <c r="J40" s="5">
        <v>124</v>
      </c>
      <c r="K40" s="10">
        <f>SUM(H40:J40)</f>
        <v>817</v>
      </c>
      <c r="L40" s="3" t="s">
        <v>67</v>
      </c>
    </row>
    <row r="41" spans="1:13" x14ac:dyDescent="0.3">
      <c r="A41" s="31" t="s">
        <v>42</v>
      </c>
      <c r="B41" s="134">
        <f>SUM(G41,K41)</f>
        <v>895</v>
      </c>
      <c r="C41" s="133">
        <v>81</v>
      </c>
      <c r="D41" s="133">
        <v>8</v>
      </c>
      <c r="E41" s="129">
        <v>12</v>
      </c>
      <c r="F41" s="129">
        <v>3</v>
      </c>
      <c r="G41" s="10">
        <f>SUM(C41:F41)</f>
        <v>104</v>
      </c>
      <c r="H41" s="133">
        <v>536</v>
      </c>
      <c r="I41" s="133">
        <v>111</v>
      </c>
      <c r="J41" s="133">
        <v>144</v>
      </c>
      <c r="K41" s="10">
        <f>SUM(H41:J41)</f>
        <v>791</v>
      </c>
      <c r="L41" s="70" t="s">
        <v>67</v>
      </c>
    </row>
    <row r="42" spans="1:13" x14ac:dyDescent="0.3">
      <c r="A42" s="31" t="s">
        <v>41</v>
      </c>
      <c r="B42" s="7">
        <f>SUM(G42+K42)</f>
        <v>872</v>
      </c>
      <c r="C42" s="18">
        <v>102</v>
      </c>
      <c r="D42" s="17">
        <v>5</v>
      </c>
      <c r="E42" s="72">
        <v>9</v>
      </c>
      <c r="F42" s="72">
        <v>2</v>
      </c>
      <c r="G42" s="10">
        <f>SUM(C42:F42)</f>
        <v>118</v>
      </c>
      <c r="H42" s="17">
        <v>476</v>
      </c>
      <c r="I42" s="17">
        <v>139</v>
      </c>
      <c r="J42" s="17">
        <v>139</v>
      </c>
      <c r="K42" s="10">
        <f>SUM(H42:J42)</f>
        <v>754</v>
      </c>
      <c r="L42" s="70" t="s">
        <v>67</v>
      </c>
    </row>
    <row r="43" spans="1:13" x14ac:dyDescent="0.3">
      <c r="A43" s="31" t="s">
        <v>46</v>
      </c>
      <c r="B43" s="7">
        <f>SUM(G43+K43)</f>
        <v>1135</v>
      </c>
      <c r="C43" s="27">
        <v>104</v>
      </c>
      <c r="D43" s="26">
        <v>8</v>
      </c>
      <c r="E43" s="72">
        <v>15</v>
      </c>
      <c r="F43" s="72">
        <v>10</v>
      </c>
      <c r="G43" s="10">
        <f>SUM(C43:F43)</f>
        <v>137</v>
      </c>
      <c r="H43" s="26">
        <v>699</v>
      </c>
      <c r="I43" s="26">
        <v>137</v>
      </c>
      <c r="J43" s="26">
        <v>162</v>
      </c>
      <c r="K43" s="10">
        <v>998</v>
      </c>
      <c r="L43" s="70" t="s">
        <v>67</v>
      </c>
    </row>
    <row r="44" spans="1:13" x14ac:dyDescent="0.3">
      <c r="A44" s="31" t="s">
        <v>40</v>
      </c>
      <c r="B44" s="7">
        <f>SUM(G44+K44)</f>
        <v>1113</v>
      </c>
      <c r="C44" s="27">
        <v>102</v>
      </c>
      <c r="D44" s="26">
        <v>8</v>
      </c>
      <c r="E44" s="72">
        <v>10</v>
      </c>
      <c r="F44" s="72">
        <v>10</v>
      </c>
      <c r="G44" s="10">
        <f>SUM(C44:F44)</f>
        <v>130</v>
      </c>
      <c r="H44" s="26">
        <v>670</v>
      </c>
      <c r="I44" s="26">
        <v>141</v>
      </c>
      <c r="J44" s="26">
        <v>172</v>
      </c>
      <c r="K44" s="10">
        <f>SUM(H44:J44)</f>
        <v>983</v>
      </c>
      <c r="L44" s="70" t="s">
        <v>67</v>
      </c>
    </row>
    <row r="45" spans="1:13" x14ac:dyDescent="0.3">
      <c r="A45" s="31" t="s">
        <v>39</v>
      </c>
      <c r="B45" s="7">
        <f>SUM(G45+K45)</f>
        <v>1057</v>
      </c>
      <c r="C45" s="27">
        <v>95</v>
      </c>
      <c r="D45" s="26">
        <v>8</v>
      </c>
      <c r="E45" s="72">
        <v>16</v>
      </c>
      <c r="F45" s="72">
        <v>5</v>
      </c>
      <c r="G45" s="10">
        <v>124</v>
      </c>
      <c r="H45" s="26">
        <v>582</v>
      </c>
      <c r="I45" s="26">
        <v>175</v>
      </c>
      <c r="J45" s="26">
        <v>176</v>
      </c>
      <c r="K45" s="10">
        <v>933</v>
      </c>
      <c r="L45" s="70" t="s">
        <v>67</v>
      </c>
    </row>
    <row r="46" spans="1:13" x14ac:dyDescent="0.3">
      <c r="A46" s="31" t="s">
        <v>51</v>
      </c>
      <c r="B46" s="7">
        <f>SUM(G46+K46)</f>
        <v>1296</v>
      </c>
      <c r="C46" s="6">
        <v>116</v>
      </c>
      <c r="D46" s="5">
        <v>15</v>
      </c>
      <c r="E46" s="5">
        <v>27</v>
      </c>
      <c r="F46" s="5">
        <v>6</v>
      </c>
      <c r="G46" s="10">
        <v>164</v>
      </c>
      <c r="H46" s="4">
        <v>736</v>
      </c>
      <c r="I46" s="5">
        <v>196</v>
      </c>
      <c r="J46" s="4">
        <v>200</v>
      </c>
      <c r="K46" s="10">
        <v>1132</v>
      </c>
      <c r="L46" s="70" t="s">
        <v>67</v>
      </c>
    </row>
    <row r="47" spans="1:13" x14ac:dyDescent="0.3">
      <c r="A47" s="31" t="s">
        <v>54</v>
      </c>
      <c r="B47" s="7"/>
      <c r="C47" s="6"/>
      <c r="D47" s="5"/>
      <c r="E47" s="5"/>
      <c r="F47" s="5"/>
      <c r="G47" s="10"/>
      <c r="H47" s="4"/>
      <c r="I47" s="5"/>
      <c r="J47" s="4"/>
      <c r="K47" s="10"/>
      <c r="L47" s="3"/>
    </row>
    <row r="48" spans="1:13" x14ac:dyDescent="0.3">
      <c r="A48" s="31" t="s">
        <v>33</v>
      </c>
      <c r="B48" s="7"/>
      <c r="C48" s="6"/>
      <c r="D48" s="5"/>
      <c r="E48" s="5"/>
      <c r="F48" s="5"/>
      <c r="G48" s="10"/>
      <c r="H48" s="4"/>
      <c r="I48" s="5"/>
      <c r="J48" s="4"/>
      <c r="K48" s="10"/>
      <c r="L48" s="3"/>
    </row>
    <row r="49" spans="1:12" x14ac:dyDescent="0.3">
      <c r="A49" s="31" t="s">
        <v>53</v>
      </c>
      <c r="B49" s="7"/>
      <c r="C49" s="6"/>
      <c r="D49" s="5"/>
      <c r="E49" s="86"/>
      <c r="F49" s="86"/>
      <c r="G49" s="10"/>
      <c r="H49" s="4"/>
      <c r="I49" s="5"/>
      <c r="J49" s="4"/>
      <c r="K49" s="10"/>
      <c r="L49" s="3"/>
    </row>
    <row r="50" spans="1:12" x14ac:dyDescent="0.3">
      <c r="A50" s="31" t="s">
        <v>49</v>
      </c>
      <c r="B50" s="7"/>
      <c r="C50" s="6"/>
      <c r="D50" s="5"/>
      <c r="E50" s="5"/>
      <c r="F50" s="5"/>
      <c r="G50" s="10"/>
      <c r="H50" s="4"/>
      <c r="I50" s="5"/>
      <c r="J50" s="4"/>
      <c r="K50" s="10"/>
      <c r="L50" s="3"/>
    </row>
    <row r="51" spans="1:12" x14ac:dyDescent="0.3">
      <c r="A51" s="36" t="s">
        <v>45</v>
      </c>
      <c r="B51" s="37"/>
      <c r="C51" s="38"/>
      <c r="D51" s="39"/>
      <c r="E51" s="41"/>
      <c r="F51" s="40"/>
      <c r="G51" s="40"/>
      <c r="H51" s="41"/>
      <c r="I51" s="41"/>
      <c r="J51" s="41"/>
      <c r="K51" s="40"/>
      <c r="L51" s="42"/>
    </row>
    <row r="52" spans="1:12" x14ac:dyDescent="0.3">
      <c r="A52" s="43" t="s">
        <v>65</v>
      </c>
      <c r="B52" s="44">
        <f>SUM(B40:B46)</f>
        <v>7266</v>
      </c>
      <c r="C52" s="44">
        <f t="shared" ref="C52:K52" si="4">SUM(C40:C51)</f>
        <v>658</v>
      </c>
      <c r="D52" s="44">
        <f t="shared" si="4"/>
        <v>60</v>
      </c>
      <c r="E52" s="44">
        <f t="shared" si="4"/>
        <v>96</v>
      </c>
      <c r="F52" s="44">
        <f>SUM(F40:F51)</f>
        <v>44</v>
      </c>
      <c r="G52" s="44">
        <f t="shared" si="4"/>
        <v>858</v>
      </c>
      <c r="H52" s="44">
        <f t="shared" si="4"/>
        <v>4178</v>
      </c>
      <c r="I52" s="44">
        <f t="shared" si="4"/>
        <v>1113</v>
      </c>
      <c r="J52" s="44">
        <f t="shared" si="4"/>
        <v>1117</v>
      </c>
      <c r="K52" s="44">
        <f t="shared" si="4"/>
        <v>6408</v>
      </c>
      <c r="L52" s="115"/>
    </row>
    <row r="53" spans="1:12" x14ac:dyDescent="0.3">
      <c r="A53" s="45" t="s">
        <v>62</v>
      </c>
      <c r="B53" s="49">
        <v>17248</v>
      </c>
      <c r="C53" s="48">
        <v>739</v>
      </c>
      <c r="D53" s="48">
        <v>105</v>
      </c>
      <c r="E53" s="48">
        <v>15</v>
      </c>
      <c r="F53" s="48"/>
      <c r="G53" s="48">
        <v>859</v>
      </c>
      <c r="H53" s="48">
        <v>8107</v>
      </c>
      <c r="I53" s="48">
        <v>2014</v>
      </c>
      <c r="J53" s="48">
        <v>6300</v>
      </c>
      <c r="K53" s="48">
        <v>16389</v>
      </c>
      <c r="L53" s="116"/>
    </row>
    <row r="54" spans="1:12" x14ac:dyDescent="0.3">
      <c r="A54" s="96" t="s">
        <v>8</v>
      </c>
    </row>
    <row r="55" spans="1:12" ht="16.5" customHeight="1" x14ac:dyDescent="0.3">
      <c r="A55" s="206" t="s">
        <v>47</v>
      </c>
      <c r="B55" s="215" t="s">
        <v>21</v>
      </c>
      <c r="C55" s="203" t="s">
        <v>15</v>
      </c>
      <c r="D55" s="203"/>
      <c r="E55" s="203"/>
      <c r="F55" s="203"/>
      <c r="G55" s="217" t="s">
        <v>3</v>
      </c>
      <c r="H55" s="76"/>
      <c r="I55" s="76"/>
    </row>
    <row r="56" spans="1:12" x14ac:dyDescent="0.3">
      <c r="A56" s="207"/>
      <c r="B56" s="216"/>
      <c r="C56" s="9" t="s">
        <v>1</v>
      </c>
      <c r="D56" s="9" t="s">
        <v>4</v>
      </c>
      <c r="E56" s="111" t="s">
        <v>2</v>
      </c>
      <c r="F56" s="142" t="s">
        <v>20</v>
      </c>
      <c r="G56" s="218"/>
      <c r="H56" s="77"/>
      <c r="I56" s="77"/>
    </row>
    <row r="57" spans="1:12" x14ac:dyDescent="0.3">
      <c r="A57" s="141" t="s">
        <v>35</v>
      </c>
      <c r="B57" s="26">
        <f>SUM(C57:E57)</f>
        <v>167</v>
      </c>
      <c r="C57" s="5">
        <v>126</v>
      </c>
      <c r="D57" s="5">
        <v>20</v>
      </c>
      <c r="E57" s="5">
        <v>21</v>
      </c>
      <c r="F57" s="5">
        <v>14</v>
      </c>
      <c r="G57" s="70" t="s">
        <v>67</v>
      </c>
      <c r="H57" s="73"/>
      <c r="I57" s="73"/>
    </row>
    <row r="58" spans="1:12" x14ac:dyDescent="0.25">
      <c r="A58" s="141" t="s">
        <v>42</v>
      </c>
      <c r="B58" s="138">
        <f>SUM(C58:G58)</f>
        <v>324</v>
      </c>
      <c r="C58" s="5">
        <v>257</v>
      </c>
      <c r="D58" s="5">
        <v>27</v>
      </c>
      <c r="E58" s="112">
        <v>37</v>
      </c>
      <c r="F58" s="5">
        <v>3</v>
      </c>
      <c r="G58" s="70" t="s">
        <v>67</v>
      </c>
      <c r="H58" s="73"/>
      <c r="I58" s="73"/>
    </row>
    <row r="59" spans="1:12" x14ac:dyDescent="0.3">
      <c r="A59" s="141" t="s">
        <v>41</v>
      </c>
      <c r="B59" s="26">
        <f>SUM(C59:F59)</f>
        <v>309</v>
      </c>
      <c r="C59" s="5">
        <v>271</v>
      </c>
      <c r="D59" s="5">
        <v>12</v>
      </c>
      <c r="E59" s="5">
        <v>22</v>
      </c>
      <c r="F59" s="113">
        <v>4</v>
      </c>
      <c r="G59" s="70" t="s">
        <v>67</v>
      </c>
      <c r="H59" s="74"/>
      <c r="I59" s="74"/>
    </row>
    <row r="60" spans="1:12" x14ac:dyDescent="0.3">
      <c r="A60" s="141" t="s">
        <v>46</v>
      </c>
      <c r="B60" s="26">
        <f>SUM(C60:F60)</f>
        <v>363</v>
      </c>
      <c r="C60" s="5">
        <v>286</v>
      </c>
      <c r="D60" s="5">
        <v>13</v>
      </c>
      <c r="E60" s="5">
        <v>52</v>
      </c>
      <c r="F60" s="5">
        <v>12</v>
      </c>
      <c r="G60" s="70" t="s">
        <v>67</v>
      </c>
      <c r="H60" s="73"/>
      <c r="I60" s="73"/>
    </row>
    <row r="61" spans="1:12" x14ac:dyDescent="0.25">
      <c r="A61" s="141" t="s">
        <v>40</v>
      </c>
      <c r="B61" s="26">
        <f>SUM(C61:F61)</f>
        <v>377</v>
      </c>
      <c r="C61" s="5">
        <v>293</v>
      </c>
      <c r="D61" s="5">
        <v>20</v>
      </c>
      <c r="E61" s="112">
        <v>54</v>
      </c>
      <c r="F61" s="112">
        <v>10</v>
      </c>
      <c r="G61" s="70" t="s">
        <v>67</v>
      </c>
      <c r="H61" s="73"/>
      <c r="I61" s="73"/>
    </row>
    <row r="62" spans="1:12" x14ac:dyDescent="0.25">
      <c r="A62" s="141" t="s">
        <v>39</v>
      </c>
      <c r="B62" s="26">
        <f>SUM(C62:F62)</f>
        <v>348</v>
      </c>
      <c r="C62" s="5">
        <v>277</v>
      </c>
      <c r="D62" s="5">
        <v>16</v>
      </c>
      <c r="E62" s="112">
        <v>50</v>
      </c>
      <c r="F62" s="112">
        <v>5</v>
      </c>
      <c r="G62" s="70" t="s">
        <v>67</v>
      </c>
      <c r="H62" s="73"/>
      <c r="I62" s="73"/>
    </row>
    <row r="63" spans="1:12" x14ac:dyDescent="0.3">
      <c r="A63" s="141" t="s">
        <v>51</v>
      </c>
      <c r="B63" s="26">
        <f>SUM(C63:F63)</f>
        <v>474</v>
      </c>
      <c r="C63" s="5">
        <v>325</v>
      </c>
      <c r="D63" s="5">
        <v>38</v>
      </c>
      <c r="E63" s="5">
        <v>103</v>
      </c>
      <c r="F63" s="5">
        <v>8</v>
      </c>
      <c r="G63" s="70" t="s">
        <v>67</v>
      </c>
      <c r="H63" s="73"/>
      <c r="I63" s="73"/>
    </row>
    <row r="64" spans="1:12" x14ac:dyDescent="0.3">
      <c r="A64" s="141" t="s">
        <v>54</v>
      </c>
      <c r="B64" s="26"/>
      <c r="C64" s="5"/>
      <c r="D64" s="5"/>
      <c r="E64" s="5"/>
      <c r="F64" s="5"/>
      <c r="G64" s="78"/>
      <c r="H64" s="73"/>
      <c r="I64" s="73"/>
    </row>
    <row r="65" spans="1:9" x14ac:dyDescent="0.3">
      <c r="A65" s="141" t="s">
        <v>33</v>
      </c>
      <c r="B65" s="26"/>
      <c r="C65" s="5"/>
      <c r="D65" s="5"/>
      <c r="E65" s="5"/>
      <c r="F65" s="5"/>
      <c r="G65" s="78"/>
      <c r="H65" s="73"/>
      <c r="I65" s="73"/>
    </row>
    <row r="66" spans="1:9" x14ac:dyDescent="0.3">
      <c r="A66" s="141" t="s">
        <v>53</v>
      </c>
      <c r="B66" s="26"/>
      <c r="C66" s="5"/>
      <c r="D66" s="5"/>
      <c r="E66" s="86"/>
      <c r="F66" s="86"/>
      <c r="G66" s="78"/>
      <c r="H66" s="73"/>
      <c r="I66" s="73"/>
    </row>
    <row r="67" spans="1:9" x14ac:dyDescent="0.3">
      <c r="A67" s="141" t="s">
        <v>49</v>
      </c>
      <c r="B67" s="26"/>
      <c r="C67" s="5"/>
      <c r="D67" s="5"/>
      <c r="E67" s="5"/>
      <c r="F67" s="5"/>
      <c r="G67" s="78"/>
      <c r="H67" s="73"/>
      <c r="I67" s="73"/>
    </row>
    <row r="68" spans="1:9" x14ac:dyDescent="0.3">
      <c r="A68" s="50" t="s">
        <v>45</v>
      </c>
      <c r="B68" s="114"/>
      <c r="C68" s="41"/>
      <c r="D68" s="41"/>
      <c r="E68" s="41"/>
      <c r="F68" s="143"/>
      <c r="G68" s="79"/>
      <c r="H68" s="73"/>
      <c r="I68" s="73"/>
    </row>
    <row r="69" spans="1:9" x14ac:dyDescent="0.3">
      <c r="A69" s="45" t="s">
        <v>65</v>
      </c>
      <c r="B69" s="46">
        <f>SUM(B57:B68)</f>
        <v>2362</v>
      </c>
      <c r="C69" s="46">
        <f t="shared" ref="C69:E69" si="5">SUM(C57:C68)</f>
        <v>1835</v>
      </c>
      <c r="D69" s="46">
        <f t="shared" si="5"/>
        <v>146</v>
      </c>
      <c r="E69" s="46">
        <f t="shared" si="5"/>
        <v>339</v>
      </c>
      <c r="F69" s="144">
        <f>SUM(F57:F68)</f>
        <v>56</v>
      </c>
      <c r="G69" s="145"/>
      <c r="H69" s="75"/>
      <c r="I69" s="75"/>
    </row>
    <row r="70" spans="1:9" x14ac:dyDescent="0.3">
      <c r="A70" s="45" t="s">
        <v>62</v>
      </c>
      <c r="B70" s="46">
        <v>2195</v>
      </c>
      <c r="C70" s="46">
        <v>1907</v>
      </c>
      <c r="D70" s="46">
        <v>169</v>
      </c>
      <c r="E70" s="46">
        <v>119</v>
      </c>
      <c r="F70" s="144"/>
      <c r="G70" s="146"/>
      <c r="H70" s="75"/>
      <c r="I70" s="75"/>
    </row>
    <row r="71" spans="1:9" x14ac:dyDescent="0.3">
      <c r="A71" s="96"/>
    </row>
  </sheetData>
  <mergeCells count="20">
    <mergeCell ref="A55:A56"/>
    <mergeCell ref="B55:B56"/>
    <mergeCell ref="C55:F55"/>
    <mergeCell ref="G55:G56"/>
    <mergeCell ref="A38:A39"/>
    <mergeCell ref="B38:B39"/>
    <mergeCell ref="C38:G38"/>
    <mergeCell ref="H38:K38"/>
    <mergeCell ref="L38:L39"/>
    <mergeCell ref="A8:A9"/>
    <mergeCell ref="B8:B9"/>
    <mergeCell ref="C8:G8"/>
    <mergeCell ref="H8:K8"/>
    <mergeCell ref="L8:L9"/>
    <mergeCell ref="A1:L1"/>
    <mergeCell ref="A2:L2"/>
    <mergeCell ref="A4:A6"/>
    <mergeCell ref="B4:L4"/>
    <mergeCell ref="B5:L5"/>
    <mergeCell ref="B6:L6"/>
  </mergeCells>
  <phoneticPr fontId="21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1"/>
  <sheetViews>
    <sheetView zoomScaleNormal="100" zoomScaleSheetLayoutView="80" workbookViewId="0">
      <selection activeCell="E43" sqref="E43:F43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195" t="s">
        <v>11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23"/>
      <c r="M1" s="23"/>
      <c r="N1" s="23"/>
      <c r="O1" s="23"/>
    </row>
    <row r="2" spans="1:15" ht="20.25" x14ac:dyDescent="0.3">
      <c r="A2" s="196" t="s">
        <v>6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22"/>
      <c r="M2" s="22"/>
      <c r="N2" s="22"/>
      <c r="O2" s="22"/>
    </row>
    <row r="3" spans="1:15" ht="20.25" x14ac:dyDescent="0.3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22"/>
      <c r="M3" s="22"/>
      <c r="N3" s="22"/>
      <c r="O3" s="22"/>
    </row>
    <row r="4" spans="1:15" ht="20.25" x14ac:dyDescent="0.3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22"/>
      <c r="M4" s="22"/>
      <c r="N4" s="22"/>
      <c r="O4" s="22"/>
    </row>
    <row r="5" spans="1:15" ht="33" x14ac:dyDescent="0.3">
      <c r="A5" s="84" t="s">
        <v>59</v>
      </c>
      <c r="B5" s="224" t="s">
        <v>9</v>
      </c>
      <c r="C5" s="225"/>
      <c r="D5" s="225"/>
      <c r="E5" s="225"/>
      <c r="F5" s="225"/>
      <c r="G5" s="225"/>
      <c r="H5" s="225"/>
      <c r="I5" s="225"/>
      <c r="J5" s="225"/>
      <c r="K5" s="226"/>
    </row>
    <row r="6" spans="1:15" ht="23.1" customHeight="1" x14ac:dyDescent="0.3">
      <c r="A6" s="85" t="s">
        <v>57</v>
      </c>
      <c r="B6" s="82"/>
      <c r="C6" s="82"/>
      <c r="D6" s="82"/>
      <c r="E6" s="82"/>
      <c r="F6" s="82"/>
      <c r="G6" s="82"/>
      <c r="H6" s="82"/>
      <c r="I6" s="82"/>
      <c r="J6" s="82"/>
      <c r="K6" s="83"/>
    </row>
    <row r="7" spans="1:15" ht="23.1" customHeight="1" x14ac:dyDescent="0.3">
      <c r="A7" s="206" t="s">
        <v>38</v>
      </c>
      <c r="B7" s="208" t="s">
        <v>16</v>
      </c>
      <c r="C7" s="210" t="s">
        <v>48</v>
      </c>
      <c r="D7" s="211"/>
      <c r="E7" s="211"/>
      <c r="F7" s="227"/>
      <c r="G7" s="228" t="s">
        <v>14</v>
      </c>
      <c r="H7" s="211"/>
      <c r="I7" s="211"/>
      <c r="J7" s="227"/>
      <c r="K7" s="213" t="s">
        <v>3</v>
      </c>
    </row>
    <row r="8" spans="1:15" ht="23.1" customHeight="1" x14ac:dyDescent="0.3">
      <c r="A8" s="207"/>
      <c r="B8" s="209"/>
      <c r="C8" s="21" t="s">
        <v>34</v>
      </c>
      <c r="D8" s="59" t="s">
        <v>4</v>
      </c>
      <c r="E8" s="20" t="s">
        <v>2</v>
      </c>
      <c r="F8" s="19" t="s">
        <v>56</v>
      </c>
      <c r="G8" s="20" t="s">
        <v>1</v>
      </c>
      <c r="H8" s="58" t="s">
        <v>4</v>
      </c>
      <c r="I8" s="20" t="s">
        <v>2</v>
      </c>
      <c r="J8" s="19" t="s">
        <v>56</v>
      </c>
      <c r="K8" s="214"/>
    </row>
    <row r="9" spans="1:15" ht="23.1" customHeight="1" x14ac:dyDescent="0.3">
      <c r="A9" s="159">
        <v>45475</v>
      </c>
      <c r="B9" s="135">
        <f t="shared" ref="B9:B34" si="0">SUM(F9+J9)</f>
        <v>2</v>
      </c>
      <c r="C9" s="136">
        <v>0</v>
      </c>
      <c r="D9" s="136">
        <v>0</v>
      </c>
      <c r="E9" s="128">
        <v>0</v>
      </c>
      <c r="F9" s="137">
        <f t="shared" ref="F9:F34" si="1">SUM(C9:E9)</f>
        <v>0</v>
      </c>
      <c r="G9" s="128">
        <v>0</v>
      </c>
      <c r="H9" s="128">
        <v>2</v>
      </c>
      <c r="I9" s="128">
        <v>0</v>
      </c>
      <c r="J9" s="137">
        <f>SUM(G9:I9)</f>
        <v>2</v>
      </c>
      <c r="K9" s="70"/>
    </row>
    <row r="10" spans="1:15" ht="23.1" customHeight="1" x14ac:dyDescent="0.3">
      <c r="A10" s="159">
        <v>45476</v>
      </c>
      <c r="B10" s="135">
        <f t="shared" si="0"/>
        <v>20</v>
      </c>
      <c r="C10" s="136">
        <v>0</v>
      </c>
      <c r="D10" s="136">
        <v>0</v>
      </c>
      <c r="E10" s="128">
        <v>0</v>
      </c>
      <c r="F10" s="137">
        <f t="shared" si="1"/>
        <v>0</v>
      </c>
      <c r="G10" s="132">
        <v>0</v>
      </c>
      <c r="H10" s="132">
        <v>17</v>
      </c>
      <c r="I10" s="132">
        <v>3</v>
      </c>
      <c r="J10" s="137">
        <f t="shared" ref="J10:J34" si="2">SUM(G10:I10)</f>
        <v>20</v>
      </c>
      <c r="K10" s="70"/>
    </row>
    <row r="11" spans="1:15" ht="23.1" customHeight="1" x14ac:dyDescent="0.3">
      <c r="A11" s="159">
        <v>45477</v>
      </c>
      <c r="B11" s="135">
        <f t="shared" si="0"/>
        <v>16</v>
      </c>
      <c r="C11" s="18">
        <v>0</v>
      </c>
      <c r="D11" s="18">
        <v>0</v>
      </c>
      <c r="E11" s="17">
        <v>0</v>
      </c>
      <c r="F11" s="137">
        <f t="shared" si="1"/>
        <v>0</v>
      </c>
      <c r="G11" s="132">
        <v>0</v>
      </c>
      <c r="H11" s="132">
        <v>16</v>
      </c>
      <c r="I11" s="132">
        <v>0</v>
      </c>
      <c r="J11" s="137">
        <f t="shared" si="2"/>
        <v>16</v>
      </c>
      <c r="K11" s="70"/>
    </row>
    <row r="12" spans="1:15" ht="23.1" customHeight="1" x14ac:dyDescent="0.3">
      <c r="A12" s="159">
        <v>45478</v>
      </c>
      <c r="B12" s="135">
        <f t="shared" si="0"/>
        <v>4</v>
      </c>
      <c r="C12" s="18">
        <v>0</v>
      </c>
      <c r="D12" s="18">
        <v>0</v>
      </c>
      <c r="E12" s="17">
        <v>0</v>
      </c>
      <c r="F12" s="137">
        <f t="shared" si="1"/>
        <v>0</v>
      </c>
      <c r="G12" s="132">
        <v>0</v>
      </c>
      <c r="H12" s="132">
        <v>2</v>
      </c>
      <c r="I12" s="132">
        <v>2</v>
      </c>
      <c r="J12" s="137">
        <f t="shared" si="2"/>
        <v>4</v>
      </c>
      <c r="K12" s="70"/>
    </row>
    <row r="13" spans="1:15" ht="23.1" customHeight="1" x14ac:dyDescent="0.3">
      <c r="A13" s="159">
        <v>45479</v>
      </c>
      <c r="B13" s="135">
        <f t="shared" si="0"/>
        <v>23</v>
      </c>
      <c r="C13" s="18">
        <v>4</v>
      </c>
      <c r="D13" s="18">
        <v>0</v>
      </c>
      <c r="E13" s="17">
        <v>3</v>
      </c>
      <c r="F13" s="137">
        <f t="shared" si="1"/>
        <v>7</v>
      </c>
      <c r="G13" s="132">
        <v>5</v>
      </c>
      <c r="H13" s="132">
        <v>0</v>
      </c>
      <c r="I13" s="132">
        <v>11</v>
      </c>
      <c r="J13" s="137">
        <f t="shared" si="2"/>
        <v>16</v>
      </c>
      <c r="K13" s="70"/>
    </row>
    <row r="14" spans="1:15" ht="23.1" customHeight="1" x14ac:dyDescent="0.3">
      <c r="A14" s="159">
        <v>45480</v>
      </c>
      <c r="B14" s="135">
        <f t="shared" si="0"/>
        <v>5</v>
      </c>
      <c r="C14" s="136">
        <v>0</v>
      </c>
      <c r="D14" s="136">
        <v>0</v>
      </c>
      <c r="E14" s="128">
        <v>0</v>
      </c>
      <c r="F14" s="137">
        <f t="shared" si="1"/>
        <v>0</v>
      </c>
      <c r="G14" s="128">
        <v>2</v>
      </c>
      <c r="H14" s="128">
        <v>0</v>
      </c>
      <c r="I14" s="128">
        <v>3</v>
      </c>
      <c r="J14" s="137">
        <f t="shared" si="2"/>
        <v>5</v>
      </c>
      <c r="K14" s="71"/>
    </row>
    <row r="15" spans="1:15" ht="23.1" customHeight="1" x14ac:dyDescent="0.3">
      <c r="A15" s="159">
        <v>45482</v>
      </c>
      <c r="B15" s="135">
        <f t="shared" si="0"/>
        <v>3</v>
      </c>
      <c r="C15" s="136">
        <v>0</v>
      </c>
      <c r="D15" s="136">
        <v>0</v>
      </c>
      <c r="E15" s="128">
        <v>0</v>
      </c>
      <c r="F15" s="137">
        <f t="shared" si="1"/>
        <v>0</v>
      </c>
      <c r="G15" s="128">
        <v>0</v>
      </c>
      <c r="H15" s="128">
        <v>3</v>
      </c>
      <c r="I15" s="128">
        <v>0</v>
      </c>
      <c r="J15" s="137">
        <f t="shared" si="2"/>
        <v>3</v>
      </c>
      <c r="K15" s="70"/>
    </row>
    <row r="16" spans="1:15" ht="23.1" customHeight="1" x14ac:dyDescent="0.3">
      <c r="A16" s="159">
        <v>45483</v>
      </c>
      <c r="B16" s="135">
        <f t="shared" si="0"/>
        <v>7</v>
      </c>
      <c r="C16" s="136">
        <v>0</v>
      </c>
      <c r="D16" s="136">
        <v>0</v>
      </c>
      <c r="E16" s="128">
        <v>0</v>
      </c>
      <c r="F16" s="137">
        <f t="shared" si="1"/>
        <v>0</v>
      </c>
      <c r="G16" s="128">
        <v>0</v>
      </c>
      <c r="H16" s="128">
        <v>5</v>
      </c>
      <c r="I16" s="128">
        <v>2</v>
      </c>
      <c r="J16" s="137">
        <f t="shared" si="2"/>
        <v>7</v>
      </c>
      <c r="K16" s="70"/>
    </row>
    <row r="17" spans="1:11" ht="23.1" customHeight="1" x14ac:dyDescent="0.3">
      <c r="A17" s="159">
        <v>45484</v>
      </c>
      <c r="B17" s="135">
        <f t="shared" si="0"/>
        <v>11</v>
      </c>
      <c r="C17" s="136">
        <v>0</v>
      </c>
      <c r="D17" s="136">
        <v>0</v>
      </c>
      <c r="E17" s="128">
        <v>0</v>
      </c>
      <c r="F17" s="137">
        <f t="shared" si="1"/>
        <v>0</v>
      </c>
      <c r="G17" s="128">
        <v>1</v>
      </c>
      <c r="H17" s="128">
        <v>4</v>
      </c>
      <c r="I17" s="128">
        <v>6</v>
      </c>
      <c r="J17" s="137">
        <f t="shared" si="2"/>
        <v>11</v>
      </c>
      <c r="K17" s="70"/>
    </row>
    <row r="18" spans="1:11" ht="23.1" customHeight="1" x14ac:dyDescent="0.3">
      <c r="A18" s="159">
        <v>45485</v>
      </c>
      <c r="B18" s="135">
        <f t="shared" si="0"/>
        <v>6</v>
      </c>
      <c r="C18" s="136">
        <v>0</v>
      </c>
      <c r="D18" s="136">
        <v>0</v>
      </c>
      <c r="E18" s="128">
        <v>0</v>
      </c>
      <c r="F18" s="137">
        <f t="shared" si="1"/>
        <v>0</v>
      </c>
      <c r="G18" s="132">
        <v>0</v>
      </c>
      <c r="H18" s="132">
        <v>3</v>
      </c>
      <c r="I18" s="132">
        <v>3</v>
      </c>
      <c r="J18" s="137">
        <f t="shared" si="2"/>
        <v>6</v>
      </c>
      <c r="K18" s="70"/>
    </row>
    <row r="19" spans="1:11" ht="23.1" customHeight="1" x14ac:dyDescent="0.3">
      <c r="A19" s="159">
        <v>45486</v>
      </c>
      <c r="B19" s="135">
        <f t="shared" si="0"/>
        <v>5</v>
      </c>
      <c r="C19" s="136">
        <v>0</v>
      </c>
      <c r="D19" s="136">
        <v>0</v>
      </c>
      <c r="E19" s="128">
        <v>0</v>
      </c>
      <c r="F19" s="137">
        <f t="shared" si="1"/>
        <v>0</v>
      </c>
      <c r="G19" s="132">
        <v>3</v>
      </c>
      <c r="H19" s="132">
        <v>0</v>
      </c>
      <c r="I19" s="132">
        <v>2</v>
      </c>
      <c r="J19" s="137">
        <f t="shared" si="2"/>
        <v>5</v>
      </c>
      <c r="K19" s="70"/>
    </row>
    <row r="20" spans="1:11" ht="23.1" customHeight="1" x14ac:dyDescent="0.3">
      <c r="A20" s="159">
        <v>45487</v>
      </c>
      <c r="B20" s="135">
        <f t="shared" si="0"/>
        <v>8</v>
      </c>
      <c r="C20" s="18">
        <v>0</v>
      </c>
      <c r="D20" s="18">
        <v>0</v>
      </c>
      <c r="E20" s="17">
        <v>0</v>
      </c>
      <c r="F20" s="137">
        <f t="shared" si="1"/>
        <v>0</v>
      </c>
      <c r="G20" s="132">
        <v>2</v>
      </c>
      <c r="H20" s="132">
        <v>0</v>
      </c>
      <c r="I20" s="132">
        <v>6</v>
      </c>
      <c r="J20" s="137">
        <f t="shared" si="2"/>
        <v>8</v>
      </c>
      <c r="K20" s="70"/>
    </row>
    <row r="21" spans="1:11" ht="23.1" customHeight="1" x14ac:dyDescent="0.3">
      <c r="A21" s="159">
        <v>45489</v>
      </c>
      <c r="B21" s="135">
        <f t="shared" si="0"/>
        <v>2</v>
      </c>
      <c r="C21" s="18">
        <v>0</v>
      </c>
      <c r="D21" s="18">
        <v>0</v>
      </c>
      <c r="E21" s="17">
        <v>0</v>
      </c>
      <c r="F21" s="137">
        <f t="shared" si="1"/>
        <v>0</v>
      </c>
      <c r="G21" s="132">
        <v>0</v>
      </c>
      <c r="H21" s="132">
        <v>2</v>
      </c>
      <c r="I21" s="132">
        <v>0</v>
      </c>
      <c r="J21" s="137">
        <f t="shared" si="2"/>
        <v>2</v>
      </c>
      <c r="K21" s="71"/>
    </row>
    <row r="22" spans="1:11" ht="23.1" customHeight="1" x14ac:dyDescent="0.3">
      <c r="A22" s="159">
        <v>45490</v>
      </c>
      <c r="B22" s="135">
        <f t="shared" si="0"/>
        <v>0</v>
      </c>
      <c r="C22" s="136">
        <v>0</v>
      </c>
      <c r="D22" s="136">
        <v>0</v>
      </c>
      <c r="E22" s="128">
        <v>0</v>
      </c>
      <c r="F22" s="137">
        <f t="shared" si="1"/>
        <v>0</v>
      </c>
      <c r="G22" s="128">
        <v>0</v>
      </c>
      <c r="H22" s="128">
        <v>0</v>
      </c>
      <c r="I22" s="128">
        <v>0</v>
      </c>
      <c r="J22" s="137">
        <f t="shared" si="2"/>
        <v>0</v>
      </c>
      <c r="K22" s="70"/>
    </row>
    <row r="23" spans="1:11" ht="23.1" customHeight="1" x14ac:dyDescent="0.3">
      <c r="A23" s="159">
        <v>45491</v>
      </c>
      <c r="B23" s="135">
        <f t="shared" si="0"/>
        <v>10</v>
      </c>
      <c r="C23" s="136">
        <v>0</v>
      </c>
      <c r="D23" s="136">
        <v>0</v>
      </c>
      <c r="E23" s="128">
        <v>0</v>
      </c>
      <c r="F23" s="137">
        <f t="shared" si="1"/>
        <v>0</v>
      </c>
      <c r="G23" s="128">
        <v>1</v>
      </c>
      <c r="H23" s="128">
        <v>8</v>
      </c>
      <c r="I23" s="128">
        <v>1</v>
      </c>
      <c r="J23" s="137">
        <f t="shared" si="2"/>
        <v>10</v>
      </c>
      <c r="K23" s="70"/>
    </row>
    <row r="24" spans="1:11" ht="23.1" customHeight="1" x14ac:dyDescent="0.3">
      <c r="A24" s="159">
        <v>45492</v>
      </c>
      <c r="B24" s="135">
        <f t="shared" si="0"/>
        <v>5</v>
      </c>
      <c r="C24" s="136">
        <v>0</v>
      </c>
      <c r="D24" s="136">
        <v>0</v>
      </c>
      <c r="E24" s="128">
        <v>0</v>
      </c>
      <c r="F24" s="137">
        <f t="shared" si="1"/>
        <v>0</v>
      </c>
      <c r="G24" s="128">
        <v>3</v>
      </c>
      <c r="H24" s="128">
        <v>0</v>
      </c>
      <c r="I24" s="128">
        <v>2</v>
      </c>
      <c r="J24" s="137">
        <f t="shared" si="2"/>
        <v>5</v>
      </c>
      <c r="K24" s="70"/>
    </row>
    <row r="25" spans="1:11" ht="23.1" customHeight="1" x14ac:dyDescent="0.3">
      <c r="A25" s="159">
        <v>45493</v>
      </c>
      <c r="B25" s="135">
        <f t="shared" si="0"/>
        <v>36</v>
      </c>
      <c r="C25" s="18">
        <v>2</v>
      </c>
      <c r="D25" s="18">
        <v>0</v>
      </c>
      <c r="E25" s="17">
        <v>2</v>
      </c>
      <c r="F25" s="137">
        <f t="shared" si="1"/>
        <v>4</v>
      </c>
      <c r="G25" s="132">
        <v>5</v>
      </c>
      <c r="H25" s="132">
        <v>16</v>
      </c>
      <c r="I25" s="132">
        <v>11</v>
      </c>
      <c r="J25" s="137">
        <f t="shared" si="2"/>
        <v>32</v>
      </c>
      <c r="K25" s="70"/>
    </row>
    <row r="26" spans="1:11" ht="23.1" customHeight="1" x14ac:dyDescent="0.3">
      <c r="A26" s="159">
        <v>45494</v>
      </c>
      <c r="B26" s="135">
        <f t="shared" si="0"/>
        <v>24</v>
      </c>
      <c r="C26" s="18">
        <v>5</v>
      </c>
      <c r="D26" s="18">
        <v>0</v>
      </c>
      <c r="E26" s="17">
        <v>11</v>
      </c>
      <c r="F26" s="137">
        <f t="shared" si="1"/>
        <v>16</v>
      </c>
      <c r="G26" s="132">
        <v>4</v>
      </c>
      <c r="H26" s="132">
        <v>2</v>
      </c>
      <c r="I26" s="132">
        <v>2</v>
      </c>
      <c r="J26" s="137">
        <f t="shared" si="2"/>
        <v>8</v>
      </c>
      <c r="K26" s="70"/>
    </row>
    <row r="27" spans="1:11" ht="23.1" customHeight="1" x14ac:dyDescent="0.3">
      <c r="A27" s="159">
        <v>45496</v>
      </c>
      <c r="B27" s="135">
        <f t="shared" si="0"/>
        <v>14</v>
      </c>
      <c r="C27" s="18">
        <v>0</v>
      </c>
      <c r="D27" s="18">
        <v>0</v>
      </c>
      <c r="E27" s="17">
        <v>0</v>
      </c>
      <c r="F27" s="137">
        <f t="shared" si="1"/>
        <v>0</v>
      </c>
      <c r="G27" s="132">
        <v>4</v>
      </c>
      <c r="H27" s="132">
        <v>4</v>
      </c>
      <c r="I27" s="132">
        <v>6</v>
      </c>
      <c r="J27" s="137">
        <f t="shared" si="2"/>
        <v>14</v>
      </c>
      <c r="K27" s="70"/>
    </row>
    <row r="28" spans="1:11" ht="23.1" customHeight="1" x14ac:dyDescent="0.3">
      <c r="A28" s="159">
        <v>45497</v>
      </c>
      <c r="B28" s="135">
        <f t="shared" si="0"/>
        <v>14</v>
      </c>
      <c r="C28" s="18">
        <v>0</v>
      </c>
      <c r="D28" s="18">
        <v>0</v>
      </c>
      <c r="E28" s="17">
        <v>0</v>
      </c>
      <c r="F28" s="137">
        <f t="shared" si="1"/>
        <v>0</v>
      </c>
      <c r="G28" s="132">
        <v>2</v>
      </c>
      <c r="H28" s="132">
        <v>0</v>
      </c>
      <c r="I28" s="132">
        <v>12</v>
      </c>
      <c r="J28" s="137">
        <f t="shared" si="2"/>
        <v>14</v>
      </c>
      <c r="K28" s="70"/>
    </row>
    <row r="29" spans="1:11" ht="23.1" customHeight="1" x14ac:dyDescent="0.3">
      <c r="A29" s="159">
        <v>45498</v>
      </c>
      <c r="B29" s="135">
        <f t="shared" si="0"/>
        <v>6</v>
      </c>
      <c r="C29" s="136">
        <v>0</v>
      </c>
      <c r="D29" s="136">
        <v>0</v>
      </c>
      <c r="E29" s="128">
        <v>0</v>
      </c>
      <c r="F29" s="137">
        <f t="shared" si="1"/>
        <v>0</v>
      </c>
      <c r="G29" s="128">
        <v>0</v>
      </c>
      <c r="H29" s="128">
        <v>4</v>
      </c>
      <c r="I29" s="128">
        <v>2</v>
      </c>
      <c r="J29" s="137">
        <f t="shared" si="2"/>
        <v>6</v>
      </c>
      <c r="K29" s="70"/>
    </row>
    <row r="30" spans="1:11" ht="23.1" customHeight="1" x14ac:dyDescent="0.3">
      <c r="A30" s="159">
        <v>45499</v>
      </c>
      <c r="B30" s="135">
        <f t="shared" si="0"/>
        <v>9</v>
      </c>
      <c r="C30" s="148">
        <v>0</v>
      </c>
      <c r="D30" s="148">
        <v>0</v>
      </c>
      <c r="E30" s="149">
        <v>0</v>
      </c>
      <c r="F30" s="137">
        <f t="shared" si="1"/>
        <v>0</v>
      </c>
      <c r="G30" s="149">
        <v>1</v>
      </c>
      <c r="H30" s="128">
        <v>4</v>
      </c>
      <c r="I30" s="149">
        <v>4</v>
      </c>
      <c r="J30" s="137">
        <f t="shared" si="2"/>
        <v>9</v>
      </c>
      <c r="K30" s="70"/>
    </row>
    <row r="31" spans="1:11" ht="23.1" customHeight="1" x14ac:dyDescent="0.3">
      <c r="A31" s="159">
        <v>45500</v>
      </c>
      <c r="B31" s="135">
        <f t="shared" si="0"/>
        <v>32</v>
      </c>
      <c r="C31" s="148">
        <v>2</v>
      </c>
      <c r="D31" s="148">
        <v>0</v>
      </c>
      <c r="E31" s="149">
        <v>1</v>
      </c>
      <c r="F31" s="137">
        <f t="shared" si="1"/>
        <v>3</v>
      </c>
      <c r="G31" s="149">
        <v>7</v>
      </c>
      <c r="H31" s="128">
        <v>4</v>
      </c>
      <c r="I31" s="149">
        <v>18</v>
      </c>
      <c r="J31" s="137">
        <f t="shared" si="2"/>
        <v>29</v>
      </c>
      <c r="K31" s="70"/>
    </row>
    <row r="32" spans="1:11" ht="23.1" customHeight="1" x14ac:dyDescent="0.3">
      <c r="A32" s="159">
        <v>45501</v>
      </c>
      <c r="B32" s="135">
        <f t="shared" si="0"/>
        <v>19</v>
      </c>
      <c r="C32" s="148">
        <v>6</v>
      </c>
      <c r="D32" s="148">
        <v>0</v>
      </c>
      <c r="E32" s="149">
        <v>2</v>
      </c>
      <c r="F32" s="137">
        <f t="shared" si="1"/>
        <v>8</v>
      </c>
      <c r="G32" s="149">
        <v>2</v>
      </c>
      <c r="H32" s="128">
        <v>3</v>
      </c>
      <c r="I32" s="149">
        <v>6</v>
      </c>
      <c r="J32" s="137">
        <f t="shared" si="2"/>
        <v>11</v>
      </c>
      <c r="K32" s="3"/>
    </row>
    <row r="33" spans="1:11" ht="23.1" customHeight="1" x14ac:dyDescent="0.3">
      <c r="A33" s="159">
        <v>45503</v>
      </c>
      <c r="B33" s="135">
        <f t="shared" si="0"/>
        <v>15</v>
      </c>
      <c r="C33" s="148">
        <v>0</v>
      </c>
      <c r="D33" s="148">
        <v>0</v>
      </c>
      <c r="E33" s="149">
        <v>0</v>
      </c>
      <c r="F33" s="137">
        <f t="shared" si="1"/>
        <v>0</v>
      </c>
      <c r="G33" s="149">
        <v>4</v>
      </c>
      <c r="H33" s="128">
        <v>2</v>
      </c>
      <c r="I33" s="149">
        <v>9</v>
      </c>
      <c r="J33" s="137">
        <f t="shared" si="2"/>
        <v>15</v>
      </c>
      <c r="K33" s="3"/>
    </row>
    <row r="34" spans="1:11" ht="23.1" customHeight="1" x14ac:dyDescent="0.3">
      <c r="A34" s="159">
        <v>45504</v>
      </c>
      <c r="B34" s="135">
        <f t="shared" si="0"/>
        <v>18</v>
      </c>
      <c r="C34" s="148">
        <v>0</v>
      </c>
      <c r="D34" s="148">
        <v>0</v>
      </c>
      <c r="E34" s="149">
        <v>0</v>
      </c>
      <c r="F34" s="137">
        <f t="shared" si="1"/>
        <v>0</v>
      </c>
      <c r="G34" s="149">
        <v>8</v>
      </c>
      <c r="H34" s="128">
        <v>1</v>
      </c>
      <c r="I34" s="149">
        <v>9</v>
      </c>
      <c r="J34" s="137">
        <f t="shared" si="2"/>
        <v>18</v>
      </c>
      <c r="K34" s="70"/>
    </row>
    <row r="35" spans="1:11" x14ac:dyDescent="0.3">
      <c r="A35" s="66" t="s">
        <v>36</v>
      </c>
      <c r="B35" s="69">
        <f>SUM(F35+J35)</f>
        <v>314</v>
      </c>
      <c r="C35" s="69">
        <f t="shared" ref="C35:J35" si="3">SUM(C9:C34)</f>
        <v>19</v>
      </c>
      <c r="D35" s="69">
        <f t="shared" si="3"/>
        <v>0</v>
      </c>
      <c r="E35" s="69">
        <f t="shared" si="3"/>
        <v>19</v>
      </c>
      <c r="F35" s="69">
        <f t="shared" si="3"/>
        <v>38</v>
      </c>
      <c r="G35" s="69">
        <f t="shared" si="3"/>
        <v>54</v>
      </c>
      <c r="H35" s="69">
        <f t="shared" si="3"/>
        <v>102</v>
      </c>
      <c r="I35" s="69">
        <f t="shared" si="3"/>
        <v>120</v>
      </c>
      <c r="J35" s="68">
        <f t="shared" si="3"/>
        <v>276</v>
      </c>
      <c r="K35" s="67"/>
    </row>
    <row r="36" spans="1:11" x14ac:dyDescent="0.3">
      <c r="A36" s="220" t="s">
        <v>47</v>
      </c>
      <c r="B36" s="229" t="s">
        <v>19</v>
      </c>
      <c r="C36" s="230" t="s">
        <v>63</v>
      </c>
      <c r="D36" s="231"/>
      <c r="E36" s="231"/>
      <c r="F36" s="223"/>
      <c r="G36" s="232" t="s">
        <v>3</v>
      </c>
      <c r="H36" s="88"/>
    </row>
    <row r="37" spans="1:11" x14ac:dyDescent="0.3">
      <c r="A37" s="207"/>
      <c r="B37" s="216"/>
      <c r="C37" s="234" t="s">
        <v>48</v>
      </c>
      <c r="D37" s="235"/>
      <c r="E37" s="236" t="s">
        <v>14</v>
      </c>
      <c r="F37" s="237"/>
      <c r="G37" s="233"/>
      <c r="H37" s="89"/>
      <c r="I37" s="30"/>
    </row>
    <row r="38" spans="1:11" x14ac:dyDescent="0.3">
      <c r="A38" s="24" t="s">
        <v>35</v>
      </c>
      <c r="B38" s="134">
        <f>SUM(C38:F38)</f>
        <v>147</v>
      </c>
      <c r="C38" s="238">
        <v>21</v>
      </c>
      <c r="D38" s="239"/>
      <c r="E38" s="240">
        <v>126</v>
      </c>
      <c r="F38" s="239"/>
      <c r="G38" s="70"/>
      <c r="H38" s="16"/>
    </row>
    <row r="39" spans="1:11" x14ac:dyDescent="0.3">
      <c r="A39" s="24" t="s">
        <v>42</v>
      </c>
      <c r="B39" s="134">
        <f t="shared" ref="B39:B41" si="4">SUM(C39:F39)</f>
        <v>226</v>
      </c>
      <c r="C39" s="238">
        <v>35</v>
      </c>
      <c r="D39" s="239"/>
      <c r="E39" s="240">
        <v>191</v>
      </c>
      <c r="F39" s="239"/>
      <c r="G39" s="3"/>
      <c r="H39" s="16"/>
    </row>
    <row r="40" spans="1:11" x14ac:dyDescent="0.3">
      <c r="A40" s="24" t="s">
        <v>41</v>
      </c>
      <c r="B40" s="134">
        <f t="shared" si="4"/>
        <v>183</v>
      </c>
      <c r="C40" s="238">
        <v>18</v>
      </c>
      <c r="D40" s="239"/>
      <c r="E40" s="240">
        <v>165</v>
      </c>
      <c r="F40" s="239"/>
      <c r="G40" s="8"/>
      <c r="H40" s="80"/>
    </row>
    <row r="41" spans="1:11" x14ac:dyDescent="0.3">
      <c r="A41" s="24" t="s">
        <v>46</v>
      </c>
      <c r="B41" s="134">
        <f t="shared" si="4"/>
        <v>258</v>
      </c>
      <c r="C41" s="238">
        <v>31</v>
      </c>
      <c r="D41" s="239"/>
      <c r="E41" s="240">
        <v>227</v>
      </c>
      <c r="F41" s="239"/>
      <c r="G41" s="3"/>
      <c r="H41" s="16"/>
    </row>
    <row r="42" spans="1:11" x14ac:dyDescent="0.3">
      <c r="A42" s="24" t="s">
        <v>40</v>
      </c>
      <c r="B42" s="7">
        <f>SUM(C42:F42)</f>
        <v>253</v>
      </c>
      <c r="C42" s="238">
        <v>35</v>
      </c>
      <c r="D42" s="239"/>
      <c r="E42" s="240">
        <v>218</v>
      </c>
      <c r="F42" s="239"/>
      <c r="G42" s="3"/>
      <c r="H42" s="16"/>
    </row>
    <row r="43" spans="1:11" x14ac:dyDescent="0.3">
      <c r="A43" s="24" t="s">
        <v>39</v>
      </c>
      <c r="B43" s="7">
        <f>SUM(C43:F43)</f>
        <v>240</v>
      </c>
      <c r="C43" s="238">
        <v>39</v>
      </c>
      <c r="D43" s="239"/>
      <c r="E43" s="240">
        <v>201</v>
      </c>
      <c r="F43" s="239"/>
      <c r="G43" s="3"/>
      <c r="H43" s="16"/>
    </row>
    <row r="44" spans="1:11" x14ac:dyDescent="0.3">
      <c r="A44" s="24" t="s">
        <v>51</v>
      </c>
      <c r="B44" s="7">
        <v>314</v>
      </c>
      <c r="C44" s="238">
        <v>38</v>
      </c>
      <c r="D44" s="239"/>
      <c r="E44" s="240">
        <v>276</v>
      </c>
      <c r="F44" s="239"/>
      <c r="G44" s="3"/>
      <c r="H44" s="16"/>
    </row>
    <row r="45" spans="1:11" x14ac:dyDescent="0.3">
      <c r="A45" s="24" t="s">
        <v>54</v>
      </c>
      <c r="B45" s="7"/>
      <c r="C45" s="238"/>
      <c r="D45" s="239"/>
      <c r="E45" s="240"/>
      <c r="F45" s="239"/>
      <c r="G45" s="3"/>
      <c r="H45" s="16"/>
    </row>
    <row r="46" spans="1:11" x14ac:dyDescent="0.3">
      <c r="A46" s="24" t="s">
        <v>33</v>
      </c>
      <c r="B46" s="7"/>
      <c r="C46" s="238"/>
      <c r="D46" s="239"/>
      <c r="E46" s="240"/>
      <c r="F46" s="239"/>
      <c r="G46" s="3"/>
      <c r="H46" s="16"/>
    </row>
    <row r="47" spans="1:11" x14ac:dyDescent="0.3">
      <c r="A47" s="24" t="s">
        <v>53</v>
      </c>
      <c r="B47" s="7"/>
      <c r="C47" s="238"/>
      <c r="D47" s="239"/>
      <c r="E47" s="240"/>
      <c r="F47" s="239"/>
      <c r="G47" s="3"/>
      <c r="H47" s="16"/>
    </row>
    <row r="48" spans="1:11" x14ac:dyDescent="0.25">
      <c r="A48" s="24" t="s">
        <v>49</v>
      </c>
      <c r="B48" s="7"/>
      <c r="C48" s="244"/>
      <c r="D48" s="245"/>
      <c r="E48" s="240"/>
      <c r="F48" s="239"/>
      <c r="G48" s="3"/>
      <c r="H48" s="16"/>
    </row>
    <row r="49" spans="1:8" x14ac:dyDescent="0.3">
      <c r="A49" s="50" t="s">
        <v>45</v>
      </c>
      <c r="B49" s="7"/>
      <c r="C49" s="238"/>
      <c r="D49" s="239"/>
      <c r="E49" s="240"/>
      <c r="F49" s="239"/>
      <c r="G49" s="32"/>
      <c r="H49" s="16"/>
    </row>
    <row r="50" spans="1:8" x14ac:dyDescent="0.3">
      <c r="A50" s="45" t="s">
        <v>65</v>
      </c>
      <c r="B50" s="49">
        <f>SUM(B38:B49)</f>
        <v>1621</v>
      </c>
      <c r="C50" s="241">
        <f>SUM(C38:D49)</f>
        <v>217</v>
      </c>
      <c r="D50" s="242"/>
      <c r="E50" s="243">
        <f>SUM(E38:F49)</f>
        <v>1404</v>
      </c>
      <c r="F50" s="242"/>
      <c r="G50" s="47"/>
      <c r="H50" s="87"/>
    </row>
    <row r="51" spans="1:8" x14ac:dyDescent="0.3">
      <c r="A51" s="45" t="s">
        <v>62</v>
      </c>
      <c r="B51" s="49">
        <v>1467</v>
      </c>
      <c r="C51" s="241">
        <v>156</v>
      </c>
      <c r="D51" s="242"/>
      <c r="E51" s="243">
        <v>1311</v>
      </c>
      <c r="F51" s="242"/>
      <c r="G51" s="25"/>
      <c r="H51" s="87"/>
    </row>
  </sheetData>
  <mergeCells count="42">
    <mergeCell ref="C50:D50"/>
    <mergeCell ref="E50:F50"/>
    <mergeCell ref="C51:D51"/>
    <mergeCell ref="E51:F51"/>
    <mergeCell ref="C47:D47"/>
    <mergeCell ref="E47:F47"/>
    <mergeCell ref="C48:D48"/>
    <mergeCell ref="E48:F48"/>
    <mergeCell ref="C49:D49"/>
    <mergeCell ref="E49:F49"/>
    <mergeCell ref="C44:D44"/>
    <mergeCell ref="E44:F44"/>
    <mergeCell ref="C45:D45"/>
    <mergeCell ref="E45:F45"/>
    <mergeCell ref="C46:D46"/>
    <mergeCell ref="E46:F46"/>
    <mergeCell ref="C41:D41"/>
    <mergeCell ref="E41:F41"/>
    <mergeCell ref="C42:D42"/>
    <mergeCell ref="E42:F42"/>
    <mergeCell ref="C43:D43"/>
    <mergeCell ref="E43:F43"/>
    <mergeCell ref="C38:D38"/>
    <mergeCell ref="E38:F38"/>
    <mergeCell ref="C39:D39"/>
    <mergeCell ref="E39:F39"/>
    <mergeCell ref="C40:D40"/>
    <mergeCell ref="E40:F40"/>
    <mergeCell ref="A36:A37"/>
    <mergeCell ref="B36:B37"/>
    <mergeCell ref="C36:F36"/>
    <mergeCell ref="G36:G37"/>
    <mergeCell ref="C37:D37"/>
    <mergeCell ref="E37:F37"/>
    <mergeCell ref="A1:K1"/>
    <mergeCell ref="A2:K2"/>
    <mergeCell ref="B5:K5"/>
    <mergeCell ref="A7:A8"/>
    <mergeCell ref="B7:B8"/>
    <mergeCell ref="C7:F7"/>
    <mergeCell ref="G7:J7"/>
    <mergeCell ref="K7:K8"/>
  </mergeCells>
  <phoneticPr fontId="21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G10" sqref="G10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8" width="10.625" style="2" customWidth="1"/>
  </cols>
  <sheetData>
    <row r="1" spans="1:14" ht="37.5" x14ac:dyDescent="0.3">
      <c r="A1" s="195" t="s">
        <v>7</v>
      </c>
      <c r="B1" s="195"/>
      <c r="C1" s="195"/>
      <c r="D1" s="195"/>
      <c r="E1" s="195"/>
      <c r="F1" s="195"/>
      <c r="G1" s="195"/>
      <c r="H1" s="195"/>
      <c r="I1" s="23"/>
      <c r="J1" s="23"/>
      <c r="K1" s="23"/>
      <c r="L1" s="23"/>
      <c r="M1" s="23"/>
      <c r="N1" s="23"/>
    </row>
    <row r="2" spans="1:14" ht="20.25" x14ac:dyDescent="0.3">
      <c r="A2" s="249" t="s">
        <v>6</v>
      </c>
      <c r="B2" s="250"/>
      <c r="C2" s="250"/>
      <c r="D2" s="250"/>
      <c r="E2" s="250"/>
      <c r="F2" s="250"/>
      <c r="G2" s="250"/>
      <c r="H2" s="251"/>
      <c r="I2" s="22"/>
      <c r="J2" s="22"/>
      <c r="K2" s="22"/>
      <c r="L2" s="22"/>
      <c r="M2" s="22"/>
      <c r="N2" s="22"/>
    </row>
    <row r="4" spans="1:14" ht="20.100000000000001" customHeight="1" x14ac:dyDescent="0.3">
      <c r="A4" s="197" t="s">
        <v>61</v>
      </c>
      <c r="B4" s="199" t="s">
        <v>29</v>
      </c>
      <c r="C4" s="199"/>
      <c r="D4" s="199"/>
      <c r="E4" s="199"/>
      <c r="F4" s="199"/>
      <c r="G4" s="253"/>
      <c r="H4" s="200"/>
    </row>
    <row r="5" spans="1:14" ht="20.100000000000001" customHeight="1" x14ac:dyDescent="0.3">
      <c r="A5" s="198"/>
      <c r="B5" s="201" t="s">
        <v>10</v>
      </c>
      <c r="C5" s="201"/>
      <c r="D5" s="201"/>
      <c r="E5" s="201"/>
      <c r="F5" s="201"/>
      <c r="G5" s="254"/>
      <c r="H5" s="202"/>
    </row>
    <row r="6" spans="1:14" ht="20.100000000000001" customHeight="1" x14ac:dyDescent="0.3">
      <c r="A6" s="252"/>
      <c r="B6" s="255" t="s">
        <v>0</v>
      </c>
      <c r="C6" s="255"/>
      <c r="D6" s="255"/>
      <c r="E6" s="255"/>
      <c r="F6" s="255"/>
      <c r="G6" s="256"/>
      <c r="H6" s="257"/>
    </row>
    <row r="7" spans="1:14" ht="20.100000000000001" customHeight="1" x14ac:dyDescent="0.3">
      <c r="A7" s="2" t="s">
        <v>69</v>
      </c>
      <c r="H7" s="16"/>
      <c r="I7" s="15"/>
    </row>
    <row r="8" spans="1:14" ht="20.100000000000001" customHeight="1" x14ac:dyDescent="0.3">
      <c r="A8" s="119" t="s">
        <v>47</v>
      </c>
      <c r="B8" s="122" t="s">
        <v>18</v>
      </c>
      <c r="C8" s="118" t="s">
        <v>28</v>
      </c>
      <c r="D8" s="125" t="s">
        <v>55</v>
      </c>
      <c r="E8" s="118" t="s">
        <v>47</v>
      </c>
      <c r="F8" s="118" t="s">
        <v>18</v>
      </c>
      <c r="G8" s="118" t="s">
        <v>28</v>
      </c>
      <c r="H8" s="126" t="s">
        <v>55</v>
      </c>
    </row>
    <row r="9" spans="1:14" ht="20.100000000000001" customHeight="1" x14ac:dyDescent="0.3">
      <c r="A9" s="120" t="s">
        <v>35</v>
      </c>
      <c r="B9" s="26" t="s">
        <v>37</v>
      </c>
      <c r="C9" s="5">
        <v>117</v>
      </c>
      <c r="D9" s="19"/>
      <c r="E9" s="121" t="s">
        <v>51</v>
      </c>
      <c r="F9" s="5">
        <v>21</v>
      </c>
      <c r="G9" s="5">
        <v>349</v>
      </c>
      <c r="H9" s="127"/>
    </row>
    <row r="10" spans="1:14" ht="20.100000000000001" customHeight="1" x14ac:dyDescent="0.3">
      <c r="A10" s="120" t="s">
        <v>42</v>
      </c>
      <c r="B10" s="26">
        <v>15</v>
      </c>
      <c r="C10" s="5">
        <v>247</v>
      </c>
      <c r="D10" s="19"/>
      <c r="E10" s="121" t="s">
        <v>54</v>
      </c>
      <c r="F10" s="26"/>
      <c r="G10" s="26"/>
      <c r="H10" s="127"/>
    </row>
    <row r="11" spans="1:14" ht="20.100000000000001" customHeight="1" x14ac:dyDescent="0.3">
      <c r="A11" s="120" t="s">
        <v>41</v>
      </c>
      <c r="B11" s="26">
        <v>7</v>
      </c>
      <c r="C11" s="17">
        <v>284</v>
      </c>
      <c r="D11" s="150" t="s">
        <v>13</v>
      </c>
      <c r="E11" s="121" t="s">
        <v>33</v>
      </c>
      <c r="F11" s="17"/>
      <c r="G11" s="17"/>
      <c r="H11" s="127"/>
    </row>
    <row r="12" spans="1:14" ht="20.100000000000001" customHeight="1" x14ac:dyDescent="0.3">
      <c r="A12" s="120" t="s">
        <v>46</v>
      </c>
      <c r="B12" s="26">
        <v>8</v>
      </c>
      <c r="C12" s="26">
        <v>410</v>
      </c>
      <c r="D12" s="150" t="s">
        <v>13</v>
      </c>
      <c r="E12" s="121" t="s">
        <v>53</v>
      </c>
      <c r="F12" s="26"/>
      <c r="G12" s="26"/>
      <c r="H12" s="127"/>
    </row>
    <row r="13" spans="1:14" ht="20.100000000000001" customHeight="1" x14ac:dyDescent="0.3">
      <c r="A13" s="120" t="s">
        <v>40</v>
      </c>
      <c r="B13" s="26">
        <v>19</v>
      </c>
      <c r="C13" s="26">
        <v>265</v>
      </c>
      <c r="D13" s="150" t="s">
        <v>13</v>
      </c>
      <c r="E13" s="121" t="s">
        <v>49</v>
      </c>
      <c r="F13" s="26"/>
      <c r="G13" s="26"/>
      <c r="H13" s="127"/>
    </row>
    <row r="14" spans="1:14" ht="20.100000000000001" customHeight="1" x14ac:dyDescent="0.3">
      <c r="A14" s="120" t="s">
        <v>39</v>
      </c>
      <c r="B14" s="26">
        <v>14</v>
      </c>
      <c r="C14" s="26">
        <v>359</v>
      </c>
      <c r="D14" s="150" t="s">
        <v>13</v>
      </c>
      <c r="E14" s="121" t="s">
        <v>45</v>
      </c>
      <c r="F14" s="26"/>
      <c r="G14" s="26"/>
      <c r="H14" s="127"/>
    </row>
    <row r="15" spans="1:14" ht="20.100000000000001" customHeight="1" x14ac:dyDescent="0.3">
      <c r="A15" s="246" t="s">
        <v>65</v>
      </c>
      <c r="B15" s="247"/>
      <c r="C15" s="247"/>
      <c r="D15" s="247"/>
      <c r="E15" s="248"/>
      <c r="F15" s="123">
        <f>SUM(B9:B14)+F9</f>
        <v>84</v>
      </c>
      <c r="G15" s="123">
        <f>SUM(C9:C14)+G9</f>
        <v>2031</v>
      </c>
      <c r="H15" s="124"/>
    </row>
    <row r="16" spans="1:14" s="2" customFormat="1" x14ac:dyDescent="0.3">
      <c r="A16" s="96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21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72</cp:revision>
  <dcterms:created xsi:type="dcterms:W3CDTF">2022-02-08T01:25:51Z</dcterms:created>
  <dcterms:modified xsi:type="dcterms:W3CDTF">2024-08-01T07:09:05Z</dcterms:modified>
  <cp:version>1200.0100.01</cp:version>
</cp:coreProperties>
</file>