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☆2024 년도\★월별이용자 통계보고(24)\"/>
    </mc:Choice>
  </mc:AlternateContent>
  <xr:revisionPtr revIDLastSave="0" documentId="13_ncr:1_{F773AAA8-6D57-4A05-BEA5-DBFD9DF0F5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C8" i="1"/>
  <c r="G20" i="1"/>
  <c r="E20" i="1"/>
  <c r="C20" i="1"/>
  <c r="H20" i="1"/>
  <c r="I8" i="1"/>
  <c r="G8" i="1"/>
  <c r="B47" i="3"/>
  <c r="E8" i="1"/>
  <c r="B66" i="2"/>
  <c r="K49" i="2"/>
  <c r="B49" i="2" s="1"/>
  <c r="G49" i="2"/>
  <c r="J32" i="3"/>
  <c r="B32" i="3" s="1"/>
  <c r="F32" i="3"/>
  <c r="J31" i="3"/>
  <c r="F31" i="3"/>
  <c r="B31" i="3" s="1"/>
  <c r="J30" i="3"/>
  <c r="B30" i="3" s="1"/>
  <c r="F30" i="3"/>
  <c r="J29" i="3"/>
  <c r="F29" i="3"/>
  <c r="B29" i="3"/>
  <c r="J28" i="3"/>
  <c r="B28" i="3" s="1"/>
  <c r="F28" i="3"/>
  <c r="J27" i="3"/>
  <c r="B27" i="3" s="1"/>
  <c r="F27" i="3"/>
  <c r="J26" i="3"/>
  <c r="B26" i="3" s="1"/>
  <c r="F26" i="3"/>
  <c r="J25" i="3"/>
  <c r="F25" i="3"/>
  <c r="B25" i="3"/>
  <c r="J24" i="3"/>
  <c r="B24" i="3" s="1"/>
  <c r="F24" i="3"/>
  <c r="J23" i="3"/>
  <c r="B23" i="3" s="1"/>
  <c r="F23" i="3"/>
  <c r="J22" i="3"/>
  <c r="B22" i="3" s="1"/>
  <c r="F22" i="3"/>
  <c r="J21" i="3"/>
  <c r="F21" i="3"/>
  <c r="B21" i="3"/>
  <c r="J20" i="3"/>
  <c r="B20" i="3" s="1"/>
  <c r="F20" i="3"/>
  <c r="J19" i="3"/>
  <c r="B19" i="3" s="1"/>
  <c r="F19" i="3"/>
  <c r="J18" i="3"/>
  <c r="B18" i="3" s="1"/>
  <c r="F18" i="3"/>
  <c r="J17" i="3"/>
  <c r="F17" i="3"/>
  <c r="B17" i="3"/>
  <c r="J16" i="3"/>
  <c r="B16" i="3" s="1"/>
  <c r="F16" i="3"/>
  <c r="J15" i="3"/>
  <c r="B15" i="3" s="1"/>
  <c r="F15" i="3"/>
  <c r="J14" i="3"/>
  <c r="B14" i="3" s="1"/>
  <c r="F14" i="3"/>
  <c r="J13" i="3"/>
  <c r="F13" i="3"/>
  <c r="B13" i="3"/>
  <c r="J12" i="3"/>
  <c r="B12" i="3" s="1"/>
  <c r="F12" i="3"/>
  <c r="J11" i="3"/>
  <c r="B11" i="3" s="1"/>
  <c r="F11" i="3"/>
  <c r="J10" i="3"/>
  <c r="B10" i="3" s="1"/>
  <c r="F10" i="3"/>
  <c r="J9" i="3"/>
  <c r="F9" i="3"/>
  <c r="B9" i="3"/>
  <c r="K33" i="2"/>
  <c r="G33" i="2"/>
  <c r="B33" i="2" s="1"/>
  <c r="K32" i="2"/>
  <c r="G32" i="2"/>
  <c r="B32" i="2" s="1"/>
  <c r="K31" i="2"/>
  <c r="G31" i="2"/>
  <c r="B31" i="2" s="1"/>
  <c r="K30" i="2"/>
  <c r="B30" i="2" s="1"/>
  <c r="G30" i="2"/>
  <c r="K29" i="2"/>
  <c r="G29" i="2"/>
  <c r="B29" i="2" s="1"/>
  <c r="K28" i="2"/>
  <c r="G28" i="2"/>
  <c r="K27" i="2"/>
  <c r="G27" i="2"/>
  <c r="B27" i="2"/>
  <c r="K26" i="2"/>
  <c r="G26" i="2"/>
  <c r="B26" i="2"/>
  <c r="K25" i="2"/>
  <c r="G25" i="2"/>
  <c r="B25" i="2" s="1"/>
  <c r="K24" i="2"/>
  <c r="G24" i="2"/>
  <c r="K23" i="2"/>
  <c r="B23" i="2" s="1"/>
  <c r="G23" i="2"/>
  <c r="K22" i="2"/>
  <c r="G22" i="2"/>
  <c r="B22" i="2" s="1"/>
  <c r="K21" i="2"/>
  <c r="G21" i="2"/>
  <c r="B21" i="2" s="1"/>
  <c r="K20" i="2"/>
  <c r="G20" i="2"/>
  <c r="K19" i="2"/>
  <c r="G19" i="2"/>
  <c r="B19" i="2"/>
  <c r="K18" i="2"/>
  <c r="G18" i="2"/>
  <c r="B18" i="2"/>
  <c r="K17" i="2"/>
  <c r="G17" i="2"/>
  <c r="K16" i="2"/>
  <c r="G16" i="2"/>
  <c r="B16" i="2" s="1"/>
  <c r="K15" i="2"/>
  <c r="G15" i="2"/>
  <c r="B15" i="2"/>
  <c r="K14" i="2"/>
  <c r="G14" i="2"/>
  <c r="B14" i="2" s="1"/>
  <c r="K13" i="2"/>
  <c r="G13" i="2"/>
  <c r="B13" i="2" s="1"/>
  <c r="K12" i="2"/>
  <c r="G12" i="2"/>
  <c r="K11" i="2"/>
  <c r="G11" i="2"/>
  <c r="K10" i="2"/>
  <c r="G10" i="2"/>
  <c r="B10" i="2"/>
  <c r="B13" i="1"/>
  <c r="B20" i="1" l="1"/>
  <c r="B20" i="2"/>
  <c r="B24" i="2"/>
  <c r="B12" i="2"/>
  <c r="B17" i="2"/>
  <c r="B46" i="3"/>
  <c r="B65" i="2"/>
  <c r="K48" i="2"/>
  <c r="G48" i="2"/>
  <c r="B48" i="2" s="1"/>
  <c r="C34" i="2" l="1"/>
  <c r="D34" i="2"/>
  <c r="E34" i="2"/>
  <c r="F34" i="2"/>
  <c r="F50" i="2" s="1"/>
  <c r="H34" i="2"/>
  <c r="I34" i="2"/>
  <c r="J34" i="2"/>
  <c r="G15" i="4"/>
  <c r="F15" i="4"/>
  <c r="C33" i="3"/>
  <c r="D33" i="3"/>
  <c r="E33" i="3"/>
  <c r="G33" i="3"/>
  <c r="H33" i="3"/>
  <c r="I33" i="3"/>
  <c r="E67" i="2"/>
  <c r="F67" i="2"/>
  <c r="B64" i="2"/>
  <c r="E50" i="2" l="1"/>
  <c r="C50" i="2"/>
  <c r="D50" i="2"/>
  <c r="K34" i="2"/>
  <c r="G34" i="2"/>
  <c r="K47" i="2"/>
  <c r="B47" i="2" s="1"/>
  <c r="B63" i="2"/>
  <c r="K46" i="2"/>
  <c r="G46" i="2"/>
  <c r="B44" i="3"/>
  <c r="B34" i="2" l="1"/>
  <c r="B46" i="2"/>
  <c r="F33" i="3"/>
  <c r="F8" i="1" s="1"/>
  <c r="J33" i="3"/>
  <c r="B62" i="2"/>
  <c r="B43" i="3"/>
  <c r="G45" i="2"/>
  <c r="K45" i="2"/>
  <c r="C67" i="2"/>
  <c r="D67" i="2"/>
  <c r="B44" i="2"/>
  <c r="B43" i="2"/>
  <c r="E48" i="3" l="1"/>
  <c r="B45" i="3"/>
  <c r="C48" i="3"/>
  <c r="B33" i="3"/>
  <c r="B45" i="2"/>
  <c r="B61" i="2"/>
  <c r="B60" i="2"/>
  <c r="G9" i="1" l="1"/>
  <c r="F9" i="1"/>
  <c r="B41" i="3"/>
  <c r="B40" i="3"/>
  <c r="B39" i="3"/>
  <c r="B38" i="3"/>
  <c r="B37" i="3"/>
  <c r="B36" i="3"/>
  <c r="H21" i="1"/>
  <c r="E21" i="1"/>
  <c r="B59" i="2"/>
  <c r="B58" i="2"/>
  <c r="B57" i="2"/>
  <c r="B56" i="2"/>
  <c r="B55" i="2"/>
  <c r="J50" i="2"/>
  <c r="I50" i="2"/>
  <c r="H50" i="2"/>
  <c r="J9" i="1"/>
  <c r="K42" i="2"/>
  <c r="G42" i="2"/>
  <c r="G41" i="2"/>
  <c r="B41" i="2" s="1"/>
  <c r="K40" i="2"/>
  <c r="G40" i="2"/>
  <c r="B40" i="2" s="1"/>
  <c r="K39" i="2"/>
  <c r="G39" i="2"/>
  <c r="K38" i="2"/>
  <c r="G38" i="2"/>
  <c r="B8" i="1"/>
  <c r="B39" i="2" l="1"/>
  <c r="G50" i="2"/>
  <c r="C9" i="1" s="1"/>
  <c r="B48" i="3"/>
  <c r="I9" i="1" s="1"/>
  <c r="B67" i="2"/>
  <c r="B21" i="1" s="1"/>
  <c r="K50" i="2"/>
  <c r="D9" i="1" s="1"/>
  <c r="B42" i="2"/>
  <c r="C21" i="1"/>
  <c r="B38" i="2"/>
  <c r="B50" i="2" l="1"/>
  <c r="E9" i="1" s="1"/>
  <c r="B9" i="1" s="1"/>
  <c r="G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</author>
  </authors>
  <commentList>
    <comment ref="G64" authorId="0" shapeId="0" xr:uid="{2E91445D-875C-489B-9356-0CF545D77A46}">
      <text>
        <r>
          <rPr>
            <b/>
            <sz val="9"/>
            <color indexed="81"/>
            <rFont val="Tahoma"/>
            <family val="2"/>
          </rPr>
          <t>DONG: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미추홀북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일반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<sst xmlns="http://schemas.openxmlformats.org/spreadsheetml/2006/main" count="216" uniqueCount="74">
  <si>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</si>
  <si>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</si>
  <si>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</si>
  <si>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</si>
  <si>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</si>
  <si>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</si>
  <si>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</si>
  <si>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</si>
  <si>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</si>
  <si>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</si>
  <si>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</si>
  <si>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</si>
  <si>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※[야간]프로그램 이용자수 포함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</si>
  <si>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</si>
  <si>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</si>
  <si>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</si>
  <si>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</si>
  <si>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</si>
  <si>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</si>
  <si>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</si>
  <si>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</si>
  <si>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</si>
  <si>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</si>
  <si>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2024년계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</si>
  <si>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</si>
  <si>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</si>
  <si>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</si>
  <si>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</si>
  <si>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</si>
  <si>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</si>
  <si>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</si>
  <si>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</si>
  <si>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</si>
  <si>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</si>
  <si>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-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</si>
  <si>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</si>
  <si>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</si>
  <si>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</si>
  <si>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</si>
  <si>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</si>
  <si>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</si>
  <si>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</si>
  <si>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</si>
  <si>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</si>
  <si>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</si>
  <si>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</si>
  <si>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</si>
  <si>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</si>
  <si>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</si>
  <si>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</si>
  <si>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</si>
  <si>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</si>
  <si>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</si>
  <si>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</si>
  <si>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</si>
  <si>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</si>
  <si>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</si>
  <si>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</si>
  <si>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</si>
  <si>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2023년 총계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</si>
  <si>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</si>
  <si>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</si>
  <si>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</si>
  <si>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</si>
  <si>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</si>
  <si>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</si>
  <si>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</si>
  <si>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※스마트,미추홀북 포함</t>
    <phoneticPr fontId="17" type="noConversion"/>
  </si>
  <si>
    <t>※스마트,미추홀북도서관 포함</t>
    <phoneticPr fontId="17" type="noConversion"/>
  </si>
  <si>
    <t>미추홀 1권(일반)</t>
  </si>
  <si>
    <t>2024. 12. 1. ~ 12. 31.</t>
  </si>
  <si>
    <t>2024. 12. 1. ~ 12. 31.</t>
    <phoneticPr fontId="17" type="noConversion"/>
  </si>
  <si>
    <t>12월  통계</t>
    <phoneticPr fontId="17" type="noConversion"/>
  </si>
  <si>
    <t>12월  합계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</si>
</sst>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21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6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41" fontId="2" fillId="6" borderId="14" xfId="1" applyNumberFormat="1" applyFont="1" applyFill="1" applyBorder="1" applyAlignment="1" applyProtection="1">
      <alignment vertical="center" shrinkToFit="1"/>
      <protection locked="0"/>
    </xf>
    <xf numFmtId="0" fontId="2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vertical="center" shrinkToFit="1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8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0" xfId="0" applyNumberFormat="1" applyFill="1" applyBorder="1">
      <alignment vertical="center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20" xfId="0" applyNumberFormat="1" applyBorder="1">
      <alignment vertical="center"/>
    </xf>
    <xf numFmtId="0" fontId="0" fillId="0" borderId="21" xfId="0" applyNumberFormat="1" applyBorder="1">
      <alignment vertical="center"/>
    </xf>
    <xf numFmtId="0" fontId="9" fillId="9" borderId="22" xfId="0" applyNumberFormat="1" applyFont="1" applyFill="1" applyBorder="1" applyAlignment="1">
      <alignment horizontal="center" vertical="center" wrapText="1"/>
    </xf>
    <xf numFmtId="0" fontId="0" fillId="0" borderId="23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2" xfId="0" applyNumberFormat="1" applyFont="1" applyFill="1" applyBorder="1" applyAlignment="1" applyProtection="1">
      <alignment horizontal="center" vertical="center"/>
      <protection locked="0"/>
    </xf>
    <xf numFmtId="0" fontId="9" fillId="7" borderId="24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0" borderId="25" xfId="0" applyNumberFormat="1" applyFont="1" applyFill="1" applyBorder="1" applyAlignment="1" applyProtection="1">
      <alignment horizontal="center" vertical="center"/>
      <protection locked="0"/>
    </xf>
    <xf numFmtId="0" fontId="9" fillId="10" borderId="25" xfId="0" applyNumberFormat="1" applyFont="1" applyFill="1" applyBorder="1" applyAlignment="1" applyProtection="1">
      <alignment horizontal="center" vertical="center" wrapText="1"/>
      <protection locked="0"/>
    </xf>
    <xf numFmtId="0" fontId="9" fillId="11" borderId="2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6" xfId="0" applyNumberFormat="1" applyFont="1" applyFill="1" applyBorder="1" applyAlignment="1" applyProtection="1">
      <alignment horizontal="center" vertical="center"/>
      <protection locked="0"/>
    </xf>
    <xf numFmtId="0" fontId="9" fillId="7" borderId="22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4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1" xfId="1" applyNumberFormat="1" applyFont="1" applyFill="1" applyBorder="1" applyAlignment="1" applyProtection="1">
      <alignment vertical="center" shrinkToFit="1"/>
      <protection locked="0"/>
    </xf>
    <xf numFmtId="0" fontId="2" fillId="4" borderId="14" xfId="0" applyNumberFormat="1" applyFont="1" applyFill="1" applyBorder="1" applyAlignment="1" applyProtection="1">
      <alignment vertical="center" shrinkToFit="1"/>
      <protection locked="0"/>
    </xf>
    <xf numFmtId="0" fontId="2" fillId="4" borderId="10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7" xfId="1" applyNumberFormat="1" applyFont="1" applyFill="1" applyBorder="1" applyAlignment="1" applyProtection="1">
      <alignment vertical="center" shrinkToFit="1"/>
      <protection locked="0"/>
    </xf>
    <xf numFmtId="41" fontId="2" fillId="6" borderId="28" xfId="1" applyNumberFormat="1" applyFont="1" applyFill="1" applyBorder="1" applyAlignment="1" applyProtection="1">
      <alignment vertical="center" shrinkToFit="1"/>
      <protection locked="0"/>
    </xf>
    <xf numFmtId="0" fontId="3" fillId="3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9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30" xfId="0" applyNumberFormat="1" applyFont="1" applyBorder="1" applyAlignment="1" applyProtection="1">
      <alignment vertical="center" shrinkToFit="1"/>
      <protection locked="0"/>
    </xf>
    <xf numFmtId="41" fontId="2" fillId="6" borderId="31" xfId="1" applyNumberFormat="1" applyFont="1" applyFill="1" applyBorder="1" applyAlignment="1" applyProtection="1">
      <alignment vertical="center" shrinkToFit="1"/>
      <protection locked="0"/>
    </xf>
    <xf numFmtId="41" fontId="2" fillId="4" borderId="1" xfId="1" applyNumberFormat="1" applyFont="1" applyFill="1" applyBorder="1" applyAlignment="1" applyProtection="1">
      <alignment vertical="center" shrinkToFit="1"/>
      <protection locked="0"/>
    </xf>
    <xf numFmtId="41" fontId="2" fillId="4" borderId="28" xfId="1" applyNumberFormat="1" applyFont="1" applyFill="1" applyBorder="1" applyAlignment="1" applyProtection="1">
      <alignment vertical="center" shrinkToFit="1"/>
      <protection locked="0"/>
    </xf>
    <xf numFmtId="0" fontId="9" fillId="13" borderId="18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7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7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8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3" xfId="1" applyNumberFormat="1" applyFont="1" applyFill="1" applyBorder="1" applyAlignment="1" applyProtection="1">
      <alignment horizontal="center" vertical="center"/>
      <protection locked="0"/>
    </xf>
    <xf numFmtId="41" fontId="9" fillId="14" borderId="34" xfId="1" applyNumberFormat="1" applyFont="1" applyFill="1" applyBorder="1" applyAlignment="1" applyProtection="1">
      <alignment horizontal="center" vertical="center"/>
      <protection locked="0"/>
    </xf>
    <xf numFmtId="41" fontId="11" fillId="14" borderId="28" xfId="1" applyNumberFormat="1" applyFont="1" applyFill="1" applyBorder="1" applyAlignment="1" applyProtection="1">
      <alignment horizontal="center" vertical="center" shrinkToFit="1"/>
      <protection locked="0"/>
    </xf>
    <xf numFmtId="176" fontId="12" fillId="5" borderId="4" xfId="0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29" xfId="1" applyFont="1" applyFill="1" applyBorder="1" applyAlignment="1" applyProtection="1">
      <alignment vertical="center" shrinkToFit="1"/>
      <protection locked="0"/>
    </xf>
    <xf numFmtId="41" fontId="1" fillId="12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2" xfId="1" applyFont="1" applyFill="1" applyBorder="1" applyAlignment="1" applyProtection="1">
      <alignment horizontal="center" vertical="center" shrinkToFit="1"/>
      <protection locked="0"/>
    </xf>
    <xf numFmtId="41" fontId="1" fillId="4" borderId="17" xfId="1" applyFont="1" applyFill="1" applyBorder="1" applyAlignment="1" applyProtection="1">
      <alignment horizontal="center" vertical="center" shrinkToFit="1"/>
      <protection locked="0"/>
    </xf>
    <xf numFmtId="41" fontId="15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41" fontId="1" fillId="15" borderId="11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41" fontId="1" fillId="4" borderId="27" xfId="1" applyFont="1" applyFill="1" applyBorder="1" applyAlignment="1" applyProtection="1">
      <alignment horizontal="center" vertical="center" shrinkToFit="1"/>
      <protection locked="0"/>
    </xf>
    <xf numFmtId="41" fontId="8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9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9" xfId="1" applyNumberFormat="1" applyFont="1" applyFill="1" applyBorder="1" applyAlignment="1" applyProtection="1">
      <alignment horizontal="center" vertical="center"/>
      <protection locked="0"/>
    </xf>
    <xf numFmtId="41" fontId="9" fillId="14" borderId="33" xfId="1" applyNumberFormat="1" applyFont="1" applyFill="1" applyBorder="1" applyAlignment="1" applyProtection="1">
      <alignment horizontal="center" vertical="center"/>
      <protection locked="0"/>
    </xf>
    <xf numFmtId="0" fontId="9" fillId="7" borderId="22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4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11" borderId="24" xfId="0" applyNumberFormat="1" applyFont="1" applyFill="1" applyBorder="1" applyAlignment="1">
      <alignment horizontal="center" vertical="center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9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9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3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9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3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7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9" fillId="7" borderId="36" xfId="0" applyNumberFormat="1" applyFont="1" applyFill="1" applyBorder="1" applyAlignment="1" applyProtection="1">
      <alignment horizontal="center" vertical="center"/>
      <protection locked="0"/>
    </xf>
    <xf numFmtId="0" fontId="9" fillId="7" borderId="37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>
      <alignment horizontal="center" vertical="center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36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4" xfId="0" applyNumberFormat="1" applyFont="1" applyBorder="1" applyAlignment="1" applyProtection="1">
      <alignment vertical="center"/>
      <protection locked="0"/>
    </xf>
    <xf numFmtId="0" fontId="14" fillId="0" borderId="18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41" fontId="2" fillId="6" borderId="4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1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3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9" xfId="0" applyNumberFormat="1" applyFont="1" applyBorder="1" applyAlignment="1" applyProtection="1">
      <alignment horizontal="center" vertical="center" shrinkToFit="1"/>
      <protection locked="0"/>
    </xf>
    <xf numFmtId="41" fontId="1" fillId="0" borderId="43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7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9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9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5" fillId="0" borderId="35" xfId="0" applyNumberFormat="1" applyFont="1" applyBorder="1" applyAlignment="1" applyProtection="1">
      <alignment horizontal="left" vertical="center"/>
      <protection locked="0"/>
    </xf>
    <xf numFmtId="0" fontId="15" fillId="0" borderId="36" xfId="0" applyNumberFormat="1" applyFont="1" applyBorder="1" applyAlignment="1" applyProtection="1">
      <alignment horizontal="left" vertical="center"/>
      <protection locked="0"/>
    </xf>
    <xf numFmtId="0" fontId="15" fillId="0" borderId="42" xfId="0" applyNumberFormat="1" applyFont="1" applyBorder="1" applyAlignment="1" applyProtection="1">
      <alignment horizontal="left" vertical="center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2" fillId="6" borderId="45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2" fillId="6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5" xfId="0" applyNumberFormat="1" applyFont="1" applyBorder="1" applyAlignment="1" applyProtection="1">
      <alignment vertical="center"/>
      <protection locked="0"/>
    </xf>
    <xf numFmtId="0" fontId="15" fillId="0" borderId="29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5" fillId="0" borderId="39" xfId="0" applyNumberFormat="1" applyFont="1" applyBorder="1" applyAlignment="1" applyProtection="1">
      <alignment vertical="center"/>
      <protection locked="0"/>
    </xf>
    <xf numFmtId="0" fontId="15" fillId="0" borderId="28" xfId="0" applyNumberFormat="1" applyFont="1" applyBorder="1" applyAlignment="1" applyProtection="1">
      <alignment vertical="center"/>
      <protection locked="0"/>
    </xf>
    <xf numFmtId="0" fontId="0" fillId="0" borderId="0" xfId="0">
      <alignment vertical="center"/>
    </xf>
    <xf numFmtId="41" fontId="1" fillId="0" borderId="2" xfId="1" applyFont="1" applyBorder="1" applyAlignment="1" applyProtection="1">
      <alignment horizontal="center" vertical="center" shrinkToFit="1"/>
      <protection locked="0"/>
    </xf>
    <xf numFmtId="0" fontId="1" fillId="16" borderId="1" xfId="0" applyFont="1" applyFill="1" applyBorder="1" applyAlignment="1" applyProtection="1">
      <alignment vertical="center" shrinkToFit="1"/>
      <protection locked="0"/>
    </xf>
    <xf numFmtId="41" fontId="1" fillId="4" borderId="6" xfId="1" applyFont="1" applyFill="1" applyBorder="1" applyAlignment="1" applyProtection="1">
      <alignment horizontal="center" vertical="center" shrinkToFit="1"/>
      <protection locked="0"/>
    </xf>
    <xf numFmtId="41" fontId="1" fillId="4" borderId="6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176" fontId="12" fillId="5" borderId="25" xfId="0" applyNumberFormat="1" applyFont="1" applyFill="1" applyBorder="1" applyAlignment="1" applyProtection="1">
      <alignment horizontal="center" vertical="center"/>
      <protection locked="0"/>
    </xf>
    <xf numFmtId="41" fontId="1" fillId="4" borderId="27" xfId="1" applyFont="1" applyFill="1" applyBorder="1" applyAlignment="1" applyProtection="1">
      <alignment horizontal="right" vertical="center" shrinkToFit="1"/>
      <protection locked="0"/>
    </xf>
    <xf numFmtId="177" fontId="1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39" xfId="1" applyFont="1" applyFill="1" applyBorder="1" applyAlignment="1" applyProtection="1">
      <alignment vertical="center" shrinkToFit="1"/>
      <protection locked="0"/>
    </xf>
    <xf numFmtId="41" fontId="1" fillId="12" borderId="27" xfId="1" applyFont="1" applyFill="1" applyBorder="1" applyAlignment="1" applyProtection="1">
      <alignment horizontal="center" vertical="center" shrinkToFit="1"/>
      <protection locked="0"/>
    </xf>
    <xf numFmtId="0" fontId="2" fillId="0" borderId="28" xfId="0" applyFont="1" applyBorder="1" applyAlignment="1" applyProtection="1">
      <alignment horizontal="center" vertical="center" shrinkToFit="1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B9" sqref="B9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88" t="s">
        <v>28</v>
      </c>
      <c r="B1" s="188"/>
      <c r="C1" s="188"/>
      <c r="D1" s="188"/>
      <c r="E1" s="188"/>
      <c r="F1" s="188"/>
      <c r="G1" s="188"/>
      <c r="H1" s="188"/>
      <c r="I1" s="188"/>
      <c r="J1" s="47"/>
      <c r="K1" s="47"/>
      <c r="L1" s="47"/>
      <c r="M1" s="47"/>
    </row>
    <row r="2" spans="1:13" ht="27" customHeight="1" x14ac:dyDescent="0.3">
      <c r="A2" s="190" t="s">
        <v>71</v>
      </c>
      <c r="B2" s="191"/>
      <c r="C2" s="191"/>
      <c r="D2" s="191"/>
      <c r="E2" s="191"/>
      <c r="F2" s="191"/>
      <c r="G2" s="191"/>
      <c r="H2" s="191"/>
      <c r="I2" s="191"/>
      <c r="J2" s="192"/>
      <c r="K2" s="160"/>
      <c r="L2" s="160"/>
      <c r="M2" s="48"/>
    </row>
    <row r="3" spans="1:13" ht="27" customHeight="1" x14ac:dyDescent="0.3">
      <c r="A3" s="49"/>
      <c r="B3" s="49"/>
    </row>
    <row r="4" spans="1:13" ht="27.75" customHeight="1" x14ac:dyDescent="0.3">
      <c r="A4" s="50" t="s">
        <v>55</v>
      </c>
      <c r="B4" s="50"/>
      <c r="C4" s="51"/>
      <c r="D4" s="51"/>
      <c r="E4" s="51" t="s">
        <v>5</v>
      </c>
      <c r="F4" s="51"/>
      <c r="G4" s="51"/>
      <c r="H4" s="51"/>
      <c r="I4" s="51"/>
    </row>
    <row r="5" spans="1:13" ht="16.5" customHeight="1" x14ac:dyDescent="0.3">
      <c r="A5" s="52"/>
      <c r="B5" s="52"/>
      <c r="C5" s="52"/>
      <c r="D5" s="52"/>
      <c r="E5" s="52"/>
      <c r="F5" s="52"/>
      <c r="G5" s="52"/>
      <c r="H5" s="52"/>
      <c r="I5" s="53" t="s">
        <v>65</v>
      </c>
    </row>
    <row r="6" spans="1:13" ht="27" customHeight="1" x14ac:dyDescent="0.3">
      <c r="A6" s="95" t="s">
        <v>35</v>
      </c>
      <c r="B6" s="97" t="s">
        <v>40</v>
      </c>
      <c r="C6" s="185" t="s">
        <v>47</v>
      </c>
      <c r="D6" s="186"/>
      <c r="E6" s="187"/>
      <c r="F6" s="170" t="s">
        <v>21</v>
      </c>
      <c r="G6" s="170"/>
      <c r="H6" s="170"/>
      <c r="I6" s="170"/>
      <c r="J6" s="132" t="s">
        <v>18</v>
      </c>
    </row>
    <row r="7" spans="1:13" ht="27" customHeight="1" x14ac:dyDescent="0.3">
      <c r="A7" s="96"/>
      <c r="B7" s="98"/>
      <c r="C7" s="93" t="s">
        <v>49</v>
      </c>
      <c r="D7" s="93" t="s">
        <v>41</v>
      </c>
      <c r="E7" s="93" t="s">
        <v>53</v>
      </c>
      <c r="F7" s="93" t="s">
        <v>45</v>
      </c>
      <c r="G7" s="189" t="s">
        <v>13</v>
      </c>
      <c r="H7" s="189"/>
      <c r="I7" s="93" t="s">
        <v>53</v>
      </c>
      <c r="J7" s="125" t="s">
        <v>49</v>
      </c>
    </row>
    <row r="8" spans="1:13" ht="27" customHeight="1" x14ac:dyDescent="0.3">
      <c r="A8" s="59" t="s">
        <v>72</v>
      </c>
      <c r="B8" s="99">
        <f>SUM(E8+I8)</f>
        <v>1183</v>
      </c>
      <c r="C8" s="100">
        <f>SUM(일반자료실!G49)</f>
        <v>124</v>
      </c>
      <c r="D8" s="100">
        <f>SUM(일반자료실!K49)</f>
        <v>855</v>
      </c>
      <c r="E8" s="101">
        <f>SUM(C8:D8)</f>
        <v>979</v>
      </c>
      <c r="F8" s="57">
        <f>SUM(보드게임실!F33)</f>
        <v>34</v>
      </c>
      <c r="G8" s="183">
        <f>SUM(보드게임실!E47)</f>
        <v>170</v>
      </c>
      <c r="H8" s="183"/>
      <c r="I8" s="102">
        <f>SUM(F8:H8)</f>
        <v>204</v>
      </c>
      <c r="J8" s="124">
        <v>2</v>
      </c>
    </row>
    <row r="9" spans="1:13" ht="27" customHeight="1" x14ac:dyDescent="0.3">
      <c r="A9" s="91" t="s">
        <v>23</v>
      </c>
      <c r="B9" s="134">
        <f>SUM(E9+I9)</f>
        <v>16092</v>
      </c>
      <c r="C9" s="135">
        <f>SUM(일반자료실!G50)</f>
        <v>1613</v>
      </c>
      <c r="D9" s="135">
        <f>SUM(일반자료실!K50)</f>
        <v>11558</v>
      </c>
      <c r="E9" s="135">
        <f>SUM(일반자료실!B50)</f>
        <v>13171</v>
      </c>
      <c r="F9" s="135">
        <f>SUM(보드게임실!C48)</f>
        <v>352</v>
      </c>
      <c r="G9" s="184">
        <f>SUM(보드게임실!E48)</f>
        <v>2569</v>
      </c>
      <c r="H9" s="184"/>
      <c r="I9" s="134">
        <f>SUM(보드게임실!B48)</f>
        <v>2921</v>
      </c>
      <c r="J9" s="136">
        <f>SUM(일반자료실!F50)</f>
        <v>69</v>
      </c>
    </row>
    <row r="10" spans="1:13" ht="35.25" customHeight="1" x14ac:dyDescent="0.3">
      <c r="A10" s="51" t="s">
        <v>57</v>
      </c>
      <c r="B10" s="51"/>
      <c r="C10" s="51"/>
      <c r="D10" s="51"/>
      <c r="E10" s="51"/>
      <c r="F10" s="51"/>
      <c r="G10" s="51"/>
      <c r="H10" s="51"/>
      <c r="I10" s="51"/>
    </row>
    <row r="11" spans="1:13" x14ac:dyDescent="0.3">
      <c r="A11" s="52"/>
      <c r="B11" s="52"/>
      <c r="C11" s="52"/>
      <c r="D11" s="52"/>
      <c r="E11" s="52"/>
      <c r="F11" s="52"/>
      <c r="G11" s="52"/>
      <c r="H11" s="52"/>
      <c r="I11" s="53" t="s">
        <v>65</v>
      </c>
    </row>
    <row r="12" spans="1:13" ht="27" customHeight="1" x14ac:dyDescent="0.3">
      <c r="A12" s="84" t="s">
        <v>35</v>
      </c>
      <c r="B12" s="85" t="s">
        <v>40</v>
      </c>
      <c r="C12" s="185" t="s">
        <v>1</v>
      </c>
      <c r="D12" s="186"/>
      <c r="E12" s="185" t="s">
        <v>4</v>
      </c>
      <c r="F12" s="187"/>
      <c r="G12" s="185" t="s">
        <v>2</v>
      </c>
      <c r="H12" s="187"/>
      <c r="I12" s="58" t="s">
        <v>3</v>
      </c>
    </row>
    <row r="13" spans="1:13" ht="27" customHeight="1" x14ac:dyDescent="0.3">
      <c r="A13" s="59" t="s">
        <v>73</v>
      </c>
      <c r="B13" s="60">
        <f>SUM(C13:H13)</f>
        <v>7</v>
      </c>
      <c r="C13" s="175">
        <v>6</v>
      </c>
      <c r="D13" s="176"/>
      <c r="E13" s="177">
        <v>0</v>
      </c>
      <c r="F13" s="178"/>
      <c r="G13" s="162">
        <v>1</v>
      </c>
      <c r="H13" s="179"/>
      <c r="I13" s="88" t="s">
        <v>61</v>
      </c>
    </row>
    <row r="14" spans="1:13" ht="27" customHeight="1" x14ac:dyDescent="0.3">
      <c r="A14" s="90" t="s">
        <v>23</v>
      </c>
      <c r="B14" s="137">
        <v>111</v>
      </c>
      <c r="C14" s="164">
        <v>78</v>
      </c>
      <c r="D14" s="165"/>
      <c r="E14" s="164">
        <v>12</v>
      </c>
      <c r="F14" s="180"/>
      <c r="G14" s="181">
        <v>21</v>
      </c>
      <c r="H14" s="182"/>
      <c r="I14" s="138"/>
    </row>
    <row r="15" spans="1:13" x14ac:dyDescent="0.3">
      <c r="E15" s="1"/>
      <c r="F15" s="1"/>
      <c r="G15" s="1"/>
      <c r="I15" s="1"/>
    </row>
    <row r="16" spans="1:13" ht="26.25" x14ac:dyDescent="0.3">
      <c r="A16" s="51" t="s">
        <v>29</v>
      </c>
      <c r="B16" s="51"/>
      <c r="C16" s="51"/>
      <c r="D16" s="51"/>
      <c r="E16" s="51"/>
      <c r="F16" s="51"/>
      <c r="G16" s="51"/>
      <c r="H16" s="51"/>
      <c r="I16" s="51"/>
    </row>
    <row r="17" spans="1:9" x14ac:dyDescent="0.3">
      <c r="A17" s="52"/>
      <c r="B17" s="52"/>
      <c r="C17" s="52"/>
      <c r="D17" s="52"/>
      <c r="E17" s="52"/>
      <c r="F17" s="52"/>
      <c r="G17" s="52"/>
      <c r="H17" s="52"/>
      <c r="I17" s="53" t="s">
        <v>63</v>
      </c>
    </row>
    <row r="18" spans="1:9" ht="27" customHeight="1" x14ac:dyDescent="0.3">
      <c r="A18" s="168" t="s">
        <v>35</v>
      </c>
      <c r="B18" s="170" t="s">
        <v>40</v>
      </c>
      <c r="C18" s="172" t="s">
        <v>47</v>
      </c>
      <c r="D18" s="172"/>
      <c r="E18" s="172"/>
      <c r="F18" s="172"/>
      <c r="G18" s="172"/>
      <c r="H18" s="92" t="s">
        <v>18</v>
      </c>
      <c r="I18" s="173" t="s">
        <v>3</v>
      </c>
    </row>
    <row r="19" spans="1:9" ht="27" customHeight="1" x14ac:dyDescent="0.3">
      <c r="A19" s="169"/>
      <c r="B19" s="171"/>
      <c r="C19" s="171" t="s">
        <v>1</v>
      </c>
      <c r="D19" s="171"/>
      <c r="E19" s="171" t="s">
        <v>4</v>
      </c>
      <c r="F19" s="171"/>
      <c r="G19" s="86" t="s">
        <v>2</v>
      </c>
      <c r="H19" s="86" t="s">
        <v>1</v>
      </c>
      <c r="I19" s="174"/>
    </row>
    <row r="20" spans="1:9" ht="27" customHeight="1" x14ac:dyDescent="0.3">
      <c r="A20" s="59" t="s">
        <v>73</v>
      </c>
      <c r="B20" s="56">
        <f>SUM(C20:H20)</f>
        <v>354</v>
      </c>
      <c r="C20" s="162">
        <f>SUM(일반자료실!C66)</f>
        <v>253</v>
      </c>
      <c r="D20" s="163"/>
      <c r="E20" s="162">
        <f>SUM(일반자료실!D66)</f>
        <v>53</v>
      </c>
      <c r="F20" s="163"/>
      <c r="G20" s="87">
        <f>SUM(일반자료실!E66)</f>
        <v>45</v>
      </c>
      <c r="H20" s="87">
        <f>SUM(일반자료실!F66)</f>
        <v>3</v>
      </c>
      <c r="I20" s="61"/>
    </row>
    <row r="21" spans="1:9" ht="27" customHeight="1" x14ac:dyDescent="0.3">
      <c r="A21" s="90" t="s">
        <v>23</v>
      </c>
      <c r="B21" s="137">
        <f>SUM(일반자료실!B67)</f>
        <v>4440</v>
      </c>
      <c r="C21" s="164">
        <f>SUM(일반자료실!C67)</f>
        <v>3395</v>
      </c>
      <c r="D21" s="165"/>
      <c r="E21" s="166">
        <f>SUM(일반자료실!D67)</f>
        <v>310</v>
      </c>
      <c r="F21" s="167"/>
      <c r="G21" s="139">
        <f>SUM(일반자료실!E67)</f>
        <v>663</v>
      </c>
      <c r="H21" s="140">
        <f>SUM(일반자료실!F67)</f>
        <v>86</v>
      </c>
      <c r="I21" s="141"/>
    </row>
  </sheetData>
  <mergeCells count="26">
    <mergeCell ref="A1:I1"/>
    <mergeCell ref="C6:E6"/>
    <mergeCell ref="F6:I6"/>
    <mergeCell ref="G7:H7"/>
    <mergeCell ref="A2:J2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9"/>
  <sheetViews>
    <sheetView topLeftCell="A31" zoomScaleNormal="100" zoomScaleSheetLayoutView="100" workbookViewId="0">
      <selection activeCell="D66" sqref="D66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14" t="s">
        <v>11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3"/>
      <c r="N1" s="23"/>
      <c r="O1" s="23"/>
      <c r="P1" s="23"/>
      <c r="Q1" s="23"/>
      <c r="R1" s="23"/>
    </row>
    <row r="2" spans="1:18" ht="20.25" x14ac:dyDescent="0.3">
      <c r="A2" s="215" t="s">
        <v>70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16" t="s">
        <v>58</v>
      </c>
      <c r="B4" s="218" t="s">
        <v>26</v>
      </c>
      <c r="C4" s="218"/>
      <c r="D4" s="218"/>
      <c r="E4" s="218"/>
      <c r="F4" s="218"/>
      <c r="G4" s="218"/>
      <c r="H4" s="218"/>
      <c r="I4" s="218"/>
      <c r="J4" s="218"/>
      <c r="K4" s="218"/>
      <c r="L4" s="219"/>
    </row>
    <row r="5" spans="1:18" x14ac:dyDescent="0.3">
      <c r="A5" s="217"/>
      <c r="B5" s="220" t="s">
        <v>9</v>
      </c>
      <c r="C5" s="220"/>
      <c r="D5" s="220"/>
      <c r="E5" s="220"/>
      <c r="F5" s="220"/>
      <c r="G5" s="220"/>
      <c r="H5" s="220"/>
      <c r="I5" s="220"/>
      <c r="J5" s="220"/>
      <c r="K5" s="220"/>
      <c r="L5" s="221"/>
    </row>
    <row r="6" spans="1:18" x14ac:dyDescent="0.3">
      <c r="A6" s="217"/>
      <c r="B6" s="220" t="s">
        <v>27</v>
      </c>
      <c r="C6" s="220"/>
      <c r="D6" s="220"/>
      <c r="E6" s="220"/>
      <c r="F6" s="220"/>
      <c r="G6" s="220"/>
      <c r="H6" s="220"/>
      <c r="I6" s="220"/>
      <c r="J6" s="220"/>
      <c r="K6" s="220"/>
      <c r="L6" s="221"/>
    </row>
    <row r="7" spans="1:18" x14ac:dyDescent="0.3">
      <c r="A7" s="2" t="s">
        <v>54</v>
      </c>
    </row>
    <row r="8" spans="1:18" x14ac:dyDescent="0.3">
      <c r="A8" s="193" t="s">
        <v>35</v>
      </c>
      <c r="B8" s="207" t="s">
        <v>15</v>
      </c>
      <c r="C8" s="209" t="s">
        <v>22</v>
      </c>
      <c r="D8" s="210"/>
      <c r="E8" s="210"/>
      <c r="F8" s="210"/>
      <c r="G8" s="210"/>
      <c r="H8" s="211" t="s">
        <v>41</v>
      </c>
      <c r="I8" s="211"/>
      <c r="J8" s="211"/>
      <c r="K8" s="211"/>
      <c r="L8" s="212" t="s">
        <v>3</v>
      </c>
    </row>
    <row r="9" spans="1:18" ht="15.75" customHeight="1" x14ac:dyDescent="0.3">
      <c r="A9" s="194"/>
      <c r="B9" s="208"/>
      <c r="C9" s="21" t="s">
        <v>31</v>
      </c>
      <c r="D9" s="20" t="s">
        <v>4</v>
      </c>
      <c r="E9" s="20" t="s">
        <v>2</v>
      </c>
      <c r="F9" s="94" t="s">
        <v>18</v>
      </c>
      <c r="G9" s="109" t="s">
        <v>53</v>
      </c>
      <c r="H9" s="20" t="s">
        <v>1</v>
      </c>
      <c r="I9" s="54" t="s">
        <v>4</v>
      </c>
      <c r="J9" s="54" t="s">
        <v>2</v>
      </c>
      <c r="K9" s="19" t="s">
        <v>53</v>
      </c>
      <c r="L9" s="213"/>
    </row>
    <row r="10" spans="1:18" s="254" customFormat="1" ht="22.5" customHeight="1" x14ac:dyDescent="0.3">
      <c r="A10" s="142">
        <v>45627</v>
      </c>
      <c r="B10" s="144">
        <f t="shared" ref="B10:B33" si="0">AVERAGE(G10+K10)</f>
        <v>39</v>
      </c>
      <c r="C10" s="144">
        <v>6</v>
      </c>
      <c r="D10" s="144">
        <v>0</v>
      </c>
      <c r="E10" s="145">
        <v>1</v>
      </c>
      <c r="F10" s="143">
        <v>0</v>
      </c>
      <c r="G10" s="146">
        <f t="shared" ref="G10:G33" si="1">SUM(C10:F10)</f>
        <v>7</v>
      </c>
      <c r="H10" s="144">
        <v>14</v>
      </c>
      <c r="I10" s="144">
        <v>8</v>
      </c>
      <c r="J10" s="144">
        <v>10</v>
      </c>
      <c r="K10" s="147">
        <f>SUM(H10:J10)</f>
        <v>32</v>
      </c>
      <c r="L10" s="152"/>
    </row>
    <row r="11" spans="1:18" s="254" customFormat="1" ht="22.5" customHeight="1" x14ac:dyDescent="0.3">
      <c r="A11" s="142">
        <v>45630</v>
      </c>
      <c r="B11" s="255">
        <v>46</v>
      </c>
      <c r="C11" s="144">
        <v>1</v>
      </c>
      <c r="D11" s="144">
        <v>0</v>
      </c>
      <c r="E11" s="145">
        <v>0</v>
      </c>
      <c r="F11" s="143">
        <v>0</v>
      </c>
      <c r="G11" s="146">
        <f t="shared" si="1"/>
        <v>1</v>
      </c>
      <c r="H11" s="144">
        <v>28</v>
      </c>
      <c r="I11" s="144">
        <v>7</v>
      </c>
      <c r="J11" s="144">
        <v>9</v>
      </c>
      <c r="K11" s="147">
        <f t="shared" ref="K11:K33" si="2">SUM(H11:J11)</f>
        <v>44</v>
      </c>
      <c r="L11" s="256" t="s">
        <v>69</v>
      </c>
      <c r="M11" s="257"/>
    </row>
    <row r="12" spans="1:18" s="254" customFormat="1" ht="22.5" customHeight="1" x14ac:dyDescent="0.3">
      <c r="A12" s="142">
        <v>45631</v>
      </c>
      <c r="B12" s="144">
        <f t="shared" si="0"/>
        <v>51</v>
      </c>
      <c r="C12" s="144">
        <v>6</v>
      </c>
      <c r="D12" s="144">
        <v>0</v>
      </c>
      <c r="E12" s="145">
        <v>0</v>
      </c>
      <c r="F12" s="143">
        <v>0</v>
      </c>
      <c r="G12" s="146">
        <f t="shared" si="1"/>
        <v>6</v>
      </c>
      <c r="H12" s="148">
        <v>27</v>
      </c>
      <c r="I12" s="148">
        <v>10</v>
      </c>
      <c r="J12" s="148">
        <v>8</v>
      </c>
      <c r="K12" s="147">
        <f t="shared" si="2"/>
        <v>45</v>
      </c>
      <c r="L12" s="152"/>
      <c r="M12" s="257"/>
    </row>
    <row r="13" spans="1:18" s="254" customFormat="1" ht="22.5" customHeight="1" x14ac:dyDescent="0.3">
      <c r="A13" s="142">
        <v>45632</v>
      </c>
      <c r="B13" s="144">
        <f t="shared" si="0"/>
        <v>43</v>
      </c>
      <c r="C13" s="144">
        <v>5</v>
      </c>
      <c r="D13" s="145">
        <v>1</v>
      </c>
      <c r="E13" s="145">
        <v>0</v>
      </c>
      <c r="F13" s="143">
        <v>0</v>
      </c>
      <c r="G13" s="146">
        <f t="shared" si="1"/>
        <v>6</v>
      </c>
      <c r="H13" s="148">
        <v>18</v>
      </c>
      <c r="I13" s="148">
        <v>9</v>
      </c>
      <c r="J13" s="148">
        <v>10</v>
      </c>
      <c r="K13" s="147">
        <f t="shared" si="2"/>
        <v>37</v>
      </c>
      <c r="L13" s="152"/>
      <c r="M13" s="258"/>
    </row>
    <row r="14" spans="1:18" s="254" customFormat="1" ht="22.5" customHeight="1" x14ac:dyDescent="0.3">
      <c r="A14" s="142">
        <v>45633</v>
      </c>
      <c r="B14" s="144">
        <f t="shared" si="0"/>
        <v>68</v>
      </c>
      <c r="C14" s="144">
        <v>7</v>
      </c>
      <c r="D14" s="145">
        <v>0</v>
      </c>
      <c r="E14" s="145">
        <v>2</v>
      </c>
      <c r="F14" s="143">
        <v>0</v>
      </c>
      <c r="G14" s="146">
        <f t="shared" si="1"/>
        <v>9</v>
      </c>
      <c r="H14" s="148">
        <v>36</v>
      </c>
      <c r="I14" s="148">
        <v>11</v>
      </c>
      <c r="J14" s="148">
        <v>12</v>
      </c>
      <c r="K14" s="147">
        <f t="shared" si="2"/>
        <v>59</v>
      </c>
      <c r="L14" s="152"/>
      <c r="M14" s="258"/>
    </row>
    <row r="15" spans="1:18" s="254" customFormat="1" ht="22.5" customHeight="1" x14ac:dyDescent="0.3">
      <c r="A15" s="142">
        <v>45634</v>
      </c>
      <c r="B15" s="144">
        <f t="shared" si="0"/>
        <v>30</v>
      </c>
      <c r="C15" s="144">
        <v>4</v>
      </c>
      <c r="D15" s="145">
        <v>0</v>
      </c>
      <c r="E15" s="145">
        <v>0</v>
      </c>
      <c r="F15" s="143">
        <v>1</v>
      </c>
      <c r="G15" s="146">
        <f t="shared" si="1"/>
        <v>5</v>
      </c>
      <c r="H15" s="144">
        <v>11</v>
      </c>
      <c r="I15" s="144">
        <v>7</v>
      </c>
      <c r="J15" s="144">
        <v>7</v>
      </c>
      <c r="K15" s="147">
        <f t="shared" si="2"/>
        <v>25</v>
      </c>
      <c r="L15" s="154"/>
      <c r="M15" s="258"/>
    </row>
    <row r="16" spans="1:18" s="254" customFormat="1" ht="22.5" customHeight="1" x14ac:dyDescent="0.3">
      <c r="A16" s="142">
        <v>45636</v>
      </c>
      <c r="B16" s="144">
        <f t="shared" si="0"/>
        <v>49</v>
      </c>
      <c r="C16" s="144">
        <v>6</v>
      </c>
      <c r="D16" s="144">
        <v>1</v>
      </c>
      <c r="E16" s="145">
        <v>0</v>
      </c>
      <c r="F16" s="143">
        <v>0</v>
      </c>
      <c r="G16" s="146">
        <f t="shared" si="1"/>
        <v>7</v>
      </c>
      <c r="H16" s="144">
        <v>24</v>
      </c>
      <c r="I16" s="144">
        <v>8</v>
      </c>
      <c r="J16" s="145">
        <v>10</v>
      </c>
      <c r="K16" s="147">
        <f t="shared" si="2"/>
        <v>42</v>
      </c>
      <c r="L16" s="152"/>
      <c r="M16" s="258"/>
    </row>
    <row r="17" spans="1:13" s="254" customFormat="1" ht="22.5" customHeight="1" x14ac:dyDescent="0.3">
      <c r="A17" s="142">
        <v>45637</v>
      </c>
      <c r="B17" s="144">
        <f t="shared" si="0"/>
        <v>41</v>
      </c>
      <c r="C17" s="144">
        <v>5</v>
      </c>
      <c r="D17" s="144">
        <v>1</v>
      </c>
      <c r="E17" s="145">
        <v>0</v>
      </c>
      <c r="F17" s="143">
        <v>0</v>
      </c>
      <c r="G17" s="146">
        <f t="shared" si="1"/>
        <v>6</v>
      </c>
      <c r="H17" s="144">
        <v>19</v>
      </c>
      <c r="I17" s="144">
        <v>7</v>
      </c>
      <c r="J17" s="144">
        <v>9</v>
      </c>
      <c r="K17" s="147">
        <f t="shared" si="2"/>
        <v>35</v>
      </c>
      <c r="L17" s="152"/>
      <c r="M17" s="257"/>
    </row>
    <row r="18" spans="1:13" s="254" customFormat="1" ht="22.5" customHeight="1" x14ac:dyDescent="0.3">
      <c r="A18" s="142">
        <v>45638</v>
      </c>
      <c r="B18" s="144">
        <f t="shared" si="0"/>
        <v>46</v>
      </c>
      <c r="C18" s="144">
        <v>1</v>
      </c>
      <c r="D18" s="144">
        <v>0</v>
      </c>
      <c r="E18" s="145">
        <v>0</v>
      </c>
      <c r="F18" s="143">
        <v>0</v>
      </c>
      <c r="G18" s="146">
        <f t="shared" si="1"/>
        <v>1</v>
      </c>
      <c r="H18" s="144">
        <v>31</v>
      </c>
      <c r="I18" s="144">
        <v>6</v>
      </c>
      <c r="J18" s="144">
        <v>8</v>
      </c>
      <c r="K18" s="147">
        <f t="shared" si="2"/>
        <v>45</v>
      </c>
      <c r="L18" s="152"/>
      <c r="M18" s="257"/>
    </row>
    <row r="19" spans="1:13" s="254" customFormat="1" ht="22.5" customHeight="1" x14ac:dyDescent="0.3">
      <c r="A19" s="142">
        <v>45639</v>
      </c>
      <c r="B19" s="144">
        <f t="shared" si="0"/>
        <v>41</v>
      </c>
      <c r="C19" s="144">
        <v>4</v>
      </c>
      <c r="D19" s="144">
        <v>0</v>
      </c>
      <c r="E19" s="145">
        <v>0</v>
      </c>
      <c r="F19" s="143">
        <v>0</v>
      </c>
      <c r="G19" s="146">
        <f t="shared" si="1"/>
        <v>4</v>
      </c>
      <c r="H19" s="148">
        <v>21</v>
      </c>
      <c r="I19" s="148">
        <v>8</v>
      </c>
      <c r="J19" s="148">
        <v>8</v>
      </c>
      <c r="K19" s="147">
        <f t="shared" si="2"/>
        <v>37</v>
      </c>
      <c r="L19" s="152"/>
      <c r="M19" s="257"/>
    </row>
    <row r="20" spans="1:13" s="254" customFormat="1" ht="22.5" customHeight="1" x14ac:dyDescent="0.3">
      <c r="A20" s="142">
        <v>45640</v>
      </c>
      <c r="B20" s="144">
        <f t="shared" si="0"/>
        <v>62</v>
      </c>
      <c r="C20" s="145">
        <v>6</v>
      </c>
      <c r="D20" s="145">
        <v>0</v>
      </c>
      <c r="E20" s="145">
        <v>2</v>
      </c>
      <c r="F20" s="143">
        <v>0</v>
      </c>
      <c r="G20" s="146">
        <f t="shared" si="1"/>
        <v>8</v>
      </c>
      <c r="H20" s="148">
        <v>27</v>
      </c>
      <c r="I20" s="148">
        <v>12</v>
      </c>
      <c r="J20" s="148">
        <v>15</v>
      </c>
      <c r="K20" s="147">
        <f t="shared" si="2"/>
        <v>54</v>
      </c>
      <c r="L20" s="152"/>
      <c r="M20" s="257"/>
    </row>
    <row r="21" spans="1:13" s="254" customFormat="1" ht="22.5" customHeight="1" x14ac:dyDescent="0.3">
      <c r="A21" s="142">
        <v>45641</v>
      </c>
      <c r="B21" s="144">
        <f t="shared" si="0"/>
        <v>28</v>
      </c>
      <c r="C21" s="145">
        <v>3</v>
      </c>
      <c r="D21" s="145">
        <v>0</v>
      </c>
      <c r="E21" s="145">
        <v>0</v>
      </c>
      <c r="F21" s="143">
        <v>0</v>
      </c>
      <c r="G21" s="146">
        <f t="shared" si="1"/>
        <v>3</v>
      </c>
      <c r="H21" s="148">
        <v>10</v>
      </c>
      <c r="I21" s="148">
        <v>8</v>
      </c>
      <c r="J21" s="148">
        <v>7</v>
      </c>
      <c r="K21" s="147">
        <f t="shared" si="2"/>
        <v>25</v>
      </c>
      <c r="L21" s="152"/>
      <c r="M21" s="257"/>
    </row>
    <row r="22" spans="1:13" s="254" customFormat="1" ht="22.5" customHeight="1" x14ac:dyDescent="0.3">
      <c r="A22" s="142">
        <v>45643</v>
      </c>
      <c r="B22" s="144">
        <f t="shared" si="0"/>
        <v>57</v>
      </c>
      <c r="C22" s="144">
        <v>13</v>
      </c>
      <c r="D22" s="144">
        <v>0</v>
      </c>
      <c r="E22" s="145">
        <v>0</v>
      </c>
      <c r="F22" s="143">
        <v>0</v>
      </c>
      <c r="G22" s="146">
        <f t="shared" si="1"/>
        <v>13</v>
      </c>
      <c r="H22" s="144">
        <v>23</v>
      </c>
      <c r="I22" s="144">
        <v>11</v>
      </c>
      <c r="J22" s="144">
        <v>10</v>
      </c>
      <c r="K22" s="147">
        <f t="shared" si="2"/>
        <v>44</v>
      </c>
      <c r="L22" s="154"/>
      <c r="M22" s="258"/>
    </row>
    <row r="23" spans="1:13" s="254" customFormat="1" ht="22.5" customHeight="1" x14ac:dyDescent="0.3">
      <c r="A23" s="142">
        <v>45644</v>
      </c>
      <c r="B23" s="144">
        <f t="shared" si="0"/>
        <v>28</v>
      </c>
      <c r="C23" s="144">
        <v>0</v>
      </c>
      <c r="D23" s="144">
        <v>1</v>
      </c>
      <c r="E23" s="145">
        <v>0</v>
      </c>
      <c r="F23" s="143">
        <v>0</v>
      </c>
      <c r="G23" s="146">
        <f t="shared" si="1"/>
        <v>1</v>
      </c>
      <c r="H23" s="144">
        <v>12</v>
      </c>
      <c r="I23" s="144">
        <v>7</v>
      </c>
      <c r="J23" s="144">
        <v>8</v>
      </c>
      <c r="K23" s="147">
        <f t="shared" si="2"/>
        <v>27</v>
      </c>
      <c r="L23" s="152"/>
      <c r="M23" s="258"/>
    </row>
    <row r="24" spans="1:13" s="254" customFormat="1" ht="22.5" customHeight="1" x14ac:dyDescent="0.3">
      <c r="A24" s="142">
        <v>45645</v>
      </c>
      <c r="B24" s="144">
        <f t="shared" si="0"/>
        <v>38</v>
      </c>
      <c r="C24" s="144">
        <v>1</v>
      </c>
      <c r="D24" s="144">
        <v>0</v>
      </c>
      <c r="E24" s="145">
        <v>0</v>
      </c>
      <c r="F24" s="143">
        <v>0</v>
      </c>
      <c r="G24" s="146">
        <f t="shared" si="1"/>
        <v>1</v>
      </c>
      <c r="H24" s="144">
        <v>18</v>
      </c>
      <c r="I24" s="144">
        <v>10</v>
      </c>
      <c r="J24" s="144">
        <v>9</v>
      </c>
      <c r="K24" s="147">
        <f t="shared" si="2"/>
        <v>37</v>
      </c>
      <c r="L24" s="152"/>
      <c r="M24" s="258"/>
    </row>
    <row r="25" spans="1:13" s="254" customFormat="1" ht="22.5" customHeight="1" x14ac:dyDescent="0.3">
      <c r="A25" s="142">
        <v>45646</v>
      </c>
      <c r="B25" s="144">
        <f t="shared" si="0"/>
        <v>35</v>
      </c>
      <c r="C25" s="144">
        <v>4</v>
      </c>
      <c r="D25" s="144">
        <v>2</v>
      </c>
      <c r="E25" s="145">
        <v>0</v>
      </c>
      <c r="F25" s="143">
        <v>0</v>
      </c>
      <c r="G25" s="146">
        <f t="shared" si="1"/>
        <v>6</v>
      </c>
      <c r="H25" s="144">
        <v>13</v>
      </c>
      <c r="I25" s="144">
        <v>7</v>
      </c>
      <c r="J25" s="144">
        <v>9</v>
      </c>
      <c r="K25" s="147">
        <f t="shared" si="2"/>
        <v>29</v>
      </c>
      <c r="L25" s="152"/>
      <c r="M25" s="257"/>
    </row>
    <row r="26" spans="1:13" s="254" customFormat="1" ht="22.5" customHeight="1" x14ac:dyDescent="0.3">
      <c r="A26" s="142">
        <v>45647</v>
      </c>
      <c r="B26" s="144">
        <f t="shared" si="0"/>
        <v>26</v>
      </c>
      <c r="C26" s="144">
        <v>5</v>
      </c>
      <c r="D26" s="144">
        <v>3</v>
      </c>
      <c r="E26" s="145">
        <v>1</v>
      </c>
      <c r="F26" s="143">
        <v>0</v>
      </c>
      <c r="G26" s="146">
        <f t="shared" si="1"/>
        <v>9</v>
      </c>
      <c r="H26" s="148">
        <v>5</v>
      </c>
      <c r="I26" s="148">
        <v>6</v>
      </c>
      <c r="J26" s="148">
        <v>6</v>
      </c>
      <c r="K26" s="147">
        <f t="shared" si="2"/>
        <v>17</v>
      </c>
      <c r="L26" s="152"/>
      <c r="M26" s="257"/>
    </row>
    <row r="27" spans="1:13" s="254" customFormat="1" ht="22.5" customHeight="1" x14ac:dyDescent="0.3">
      <c r="A27" s="142">
        <v>45648</v>
      </c>
      <c r="B27" s="144">
        <f t="shared" si="0"/>
        <v>13</v>
      </c>
      <c r="C27" s="145">
        <v>0</v>
      </c>
      <c r="D27" s="145">
        <v>0</v>
      </c>
      <c r="E27" s="145">
        <v>1</v>
      </c>
      <c r="F27" s="143">
        <v>0</v>
      </c>
      <c r="G27" s="146">
        <f t="shared" si="1"/>
        <v>1</v>
      </c>
      <c r="H27" s="148">
        <v>5</v>
      </c>
      <c r="I27" s="148">
        <v>2</v>
      </c>
      <c r="J27" s="148">
        <v>5</v>
      </c>
      <c r="K27" s="147">
        <f t="shared" si="2"/>
        <v>12</v>
      </c>
      <c r="L27" s="152"/>
      <c r="M27" s="257"/>
    </row>
    <row r="28" spans="1:13" s="254" customFormat="1" ht="22.5" customHeight="1" x14ac:dyDescent="0.3">
      <c r="A28" s="142">
        <v>45650</v>
      </c>
      <c r="B28" s="255">
        <v>26</v>
      </c>
      <c r="C28" s="145">
        <v>4</v>
      </c>
      <c r="D28" s="145">
        <v>0</v>
      </c>
      <c r="E28" s="145">
        <v>0</v>
      </c>
      <c r="F28" s="143">
        <v>0</v>
      </c>
      <c r="G28" s="146">
        <f t="shared" si="1"/>
        <v>4</v>
      </c>
      <c r="H28" s="148">
        <v>7</v>
      </c>
      <c r="I28" s="148">
        <v>6</v>
      </c>
      <c r="J28" s="148">
        <v>8</v>
      </c>
      <c r="K28" s="147">
        <f t="shared" si="2"/>
        <v>21</v>
      </c>
      <c r="L28" s="256" t="s">
        <v>69</v>
      </c>
      <c r="M28" s="257"/>
    </row>
    <row r="29" spans="1:13" s="254" customFormat="1" ht="22.5" customHeight="1" x14ac:dyDescent="0.3">
      <c r="A29" s="142">
        <v>45652</v>
      </c>
      <c r="B29" s="144">
        <f t="shared" si="0"/>
        <v>42</v>
      </c>
      <c r="C29" s="145">
        <v>4</v>
      </c>
      <c r="D29" s="145">
        <v>0</v>
      </c>
      <c r="E29" s="145">
        <v>0</v>
      </c>
      <c r="F29" s="143">
        <v>0</v>
      </c>
      <c r="G29" s="146">
        <f t="shared" si="1"/>
        <v>4</v>
      </c>
      <c r="H29" s="148">
        <v>20</v>
      </c>
      <c r="I29" s="148">
        <v>8</v>
      </c>
      <c r="J29" s="148">
        <v>10</v>
      </c>
      <c r="K29" s="147">
        <f t="shared" si="2"/>
        <v>38</v>
      </c>
      <c r="L29" s="152"/>
      <c r="M29" s="259"/>
    </row>
    <row r="30" spans="1:13" s="254" customFormat="1" ht="22.5" customHeight="1" x14ac:dyDescent="0.3">
      <c r="A30" s="142">
        <v>45653</v>
      </c>
      <c r="B30" s="144">
        <f t="shared" si="0"/>
        <v>41</v>
      </c>
      <c r="C30" s="145">
        <v>8</v>
      </c>
      <c r="D30" s="145">
        <v>0</v>
      </c>
      <c r="E30" s="145">
        <v>0</v>
      </c>
      <c r="F30" s="143">
        <v>0</v>
      </c>
      <c r="G30" s="146">
        <f t="shared" si="1"/>
        <v>8</v>
      </c>
      <c r="H30" s="148">
        <v>19</v>
      </c>
      <c r="I30" s="148">
        <v>7</v>
      </c>
      <c r="J30" s="148">
        <v>7</v>
      </c>
      <c r="K30" s="147">
        <f t="shared" si="2"/>
        <v>33</v>
      </c>
      <c r="L30" s="152"/>
      <c r="M30" s="259"/>
    </row>
    <row r="31" spans="1:13" s="254" customFormat="1" ht="22.5" customHeight="1" x14ac:dyDescent="0.3">
      <c r="A31" s="142">
        <v>45654</v>
      </c>
      <c r="B31" s="144">
        <f t="shared" si="0"/>
        <v>16</v>
      </c>
      <c r="C31" s="144">
        <v>1</v>
      </c>
      <c r="D31" s="144">
        <v>0</v>
      </c>
      <c r="E31" s="145">
        <v>0</v>
      </c>
      <c r="F31" s="143">
        <v>0</v>
      </c>
      <c r="G31" s="146">
        <f t="shared" si="1"/>
        <v>1</v>
      </c>
      <c r="H31" s="144">
        <v>4</v>
      </c>
      <c r="I31" s="144">
        <v>5</v>
      </c>
      <c r="J31" s="144">
        <v>6</v>
      </c>
      <c r="K31" s="147">
        <f t="shared" si="2"/>
        <v>15</v>
      </c>
      <c r="L31" s="154"/>
    </row>
    <row r="32" spans="1:13" s="254" customFormat="1" ht="22.5" customHeight="1" x14ac:dyDescent="0.3">
      <c r="A32" s="142">
        <v>45655</v>
      </c>
      <c r="B32" s="144">
        <f t="shared" si="0"/>
        <v>33</v>
      </c>
      <c r="C32" s="144">
        <v>2</v>
      </c>
      <c r="D32" s="144">
        <v>0</v>
      </c>
      <c r="E32" s="145">
        <v>1</v>
      </c>
      <c r="F32" s="143">
        <v>1</v>
      </c>
      <c r="G32" s="146">
        <f t="shared" si="1"/>
        <v>4</v>
      </c>
      <c r="H32" s="144">
        <v>13</v>
      </c>
      <c r="I32" s="144">
        <v>7</v>
      </c>
      <c r="J32" s="144">
        <v>9</v>
      </c>
      <c r="K32" s="147">
        <f t="shared" si="2"/>
        <v>29</v>
      </c>
      <c r="L32" s="154"/>
    </row>
    <row r="33" spans="1:13" s="254" customFormat="1" ht="22.5" customHeight="1" thickBot="1" x14ac:dyDescent="0.35">
      <c r="A33" s="260">
        <v>45657</v>
      </c>
      <c r="B33" s="161">
        <f t="shared" si="0"/>
        <v>82</v>
      </c>
      <c r="C33" s="161">
        <v>5</v>
      </c>
      <c r="D33" s="161">
        <v>3</v>
      </c>
      <c r="E33" s="261">
        <v>1</v>
      </c>
      <c r="F33" s="262">
        <v>0</v>
      </c>
      <c r="G33" s="263">
        <f t="shared" si="1"/>
        <v>9</v>
      </c>
      <c r="H33" s="161">
        <v>43</v>
      </c>
      <c r="I33" s="161">
        <v>19</v>
      </c>
      <c r="J33" s="161">
        <v>11</v>
      </c>
      <c r="K33" s="264">
        <f t="shared" si="2"/>
        <v>73</v>
      </c>
      <c r="L33" s="265"/>
    </row>
    <row r="34" spans="1:13" s="158" customFormat="1" ht="14.25" thickBot="1" x14ac:dyDescent="0.35">
      <c r="A34" s="41" t="s">
        <v>20</v>
      </c>
      <c r="B34" s="31">
        <f>SUM(G34+K34)</f>
        <v>979</v>
      </c>
      <c r="C34" s="31">
        <f>SUM(C10:C33)</f>
        <v>101</v>
      </c>
      <c r="D34" s="31">
        <f>SUM(D10:D33)</f>
        <v>12</v>
      </c>
      <c r="E34" s="31">
        <f>SUM(E10:E33)</f>
        <v>9</v>
      </c>
      <c r="F34" s="31">
        <f>SUM(F10:F33)</f>
        <v>2</v>
      </c>
      <c r="G34" s="31">
        <f>SUM(G10:G33)</f>
        <v>124</v>
      </c>
      <c r="H34" s="31">
        <f>SUM(H10:H33)</f>
        <v>448</v>
      </c>
      <c r="I34" s="31">
        <f>SUM(I10:I33)</f>
        <v>196</v>
      </c>
      <c r="J34" s="31">
        <f>SUM(J10:J33)</f>
        <v>211</v>
      </c>
      <c r="K34" s="31">
        <f>SUM(K10:K33)</f>
        <v>855</v>
      </c>
      <c r="L34" s="32"/>
      <c r="M34" s="157"/>
    </row>
    <row r="35" spans="1:13" ht="17.25" thickBot="1" x14ac:dyDescent="0.35">
      <c r="A35" s="2" t="s">
        <v>66</v>
      </c>
      <c r="L35" s="16"/>
      <c r="M35" s="15"/>
    </row>
    <row r="36" spans="1:13" x14ac:dyDescent="0.3">
      <c r="A36" s="200" t="s">
        <v>44</v>
      </c>
      <c r="B36" s="202" t="s">
        <v>24</v>
      </c>
      <c r="C36" s="204" t="s">
        <v>22</v>
      </c>
      <c r="D36" s="197"/>
      <c r="E36" s="197"/>
      <c r="F36" s="197"/>
      <c r="G36" s="197"/>
      <c r="H36" s="197" t="s">
        <v>41</v>
      </c>
      <c r="I36" s="197"/>
      <c r="J36" s="197"/>
      <c r="K36" s="197"/>
      <c r="L36" s="205" t="s">
        <v>3</v>
      </c>
    </row>
    <row r="37" spans="1:13" x14ac:dyDescent="0.3">
      <c r="A37" s="201"/>
      <c r="B37" s="203"/>
      <c r="C37" s="14" t="s">
        <v>1</v>
      </c>
      <c r="D37" s="13" t="s">
        <v>4</v>
      </c>
      <c r="E37" s="13" t="s">
        <v>2</v>
      </c>
      <c r="F37" s="13" t="s">
        <v>18</v>
      </c>
      <c r="G37" s="12" t="s">
        <v>53</v>
      </c>
      <c r="H37" s="11" t="s">
        <v>1</v>
      </c>
      <c r="I37" s="13" t="s">
        <v>4</v>
      </c>
      <c r="J37" s="13" t="s">
        <v>2</v>
      </c>
      <c r="K37" s="11" t="s">
        <v>53</v>
      </c>
      <c r="L37" s="206"/>
    </row>
    <row r="38" spans="1:13" x14ac:dyDescent="0.3">
      <c r="A38" s="29" t="s">
        <v>32</v>
      </c>
      <c r="B38" s="7">
        <f>SUM(G38+K38)</f>
        <v>898</v>
      </c>
      <c r="C38" s="6">
        <v>58</v>
      </c>
      <c r="D38" s="6">
        <v>8</v>
      </c>
      <c r="E38" s="6">
        <v>7</v>
      </c>
      <c r="F38" s="6">
        <v>8</v>
      </c>
      <c r="G38" s="10">
        <f>SUM(C38:F38)</f>
        <v>81</v>
      </c>
      <c r="H38" s="5">
        <v>479</v>
      </c>
      <c r="I38" s="5">
        <v>214</v>
      </c>
      <c r="J38" s="5">
        <v>124</v>
      </c>
      <c r="K38" s="10">
        <f>SUM(H38:J38)</f>
        <v>817</v>
      </c>
      <c r="L38" s="3" t="s">
        <v>64</v>
      </c>
    </row>
    <row r="39" spans="1:13" x14ac:dyDescent="0.3">
      <c r="A39" s="29" t="s">
        <v>39</v>
      </c>
      <c r="B39" s="122">
        <f>SUM(G39,K39)</f>
        <v>895</v>
      </c>
      <c r="C39" s="121">
        <v>81</v>
      </c>
      <c r="D39" s="121">
        <v>8</v>
      </c>
      <c r="E39" s="120">
        <v>12</v>
      </c>
      <c r="F39" s="120">
        <v>3</v>
      </c>
      <c r="G39" s="10">
        <f>SUM(C39:F39)</f>
        <v>104</v>
      </c>
      <c r="H39" s="121">
        <v>536</v>
      </c>
      <c r="I39" s="121">
        <v>111</v>
      </c>
      <c r="J39" s="121">
        <v>144</v>
      </c>
      <c r="K39" s="10">
        <f>SUM(H39:J39)</f>
        <v>791</v>
      </c>
      <c r="L39" s="66" t="s">
        <v>64</v>
      </c>
    </row>
    <row r="40" spans="1:13" x14ac:dyDescent="0.3">
      <c r="A40" s="29" t="s">
        <v>38</v>
      </c>
      <c r="B40" s="7">
        <f t="shared" ref="B40:B46" si="3">SUM(G40+K40)</f>
        <v>872</v>
      </c>
      <c r="C40" s="18">
        <v>102</v>
      </c>
      <c r="D40" s="17">
        <v>5</v>
      </c>
      <c r="E40" s="67">
        <v>9</v>
      </c>
      <c r="F40" s="67">
        <v>2</v>
      </c>
      <c r="G40" s="10">
        <f>SUM(C40:F40)</f>
        <v>118</v>
      </c>
      <c r="H40" s="17">
        <v>476</v>
      </c>
      <c r="I40" s="17">
        <v>139</v>
      </c>
      <c r="J40" s="17">
        <v>139</v>
      </c>
      <c r="K40" s="10">
        <f>SUM(H40:J40)</f>
        <v>754</v>
      </c>
      <c r="L40" s="66" t="s">
        <v>64</v>
      </c>
    </row>
    <row r="41" spans="1:13" x14ac:dyDescent="0.3">
      <c r="A41" s="29" t="s">
        <v>43</v>
      </c>
      <c r="B41" s="7">
        <f t="shared" si="3"/>
        <v>1135</v>
      </c>
      <c r="C41" s="27">
        <v>104</v>
      </c>
      <c r="D41" s="26">
        <v>8</v>
      </c>
      <c r="E41" s="67">
        <v>15</v>
      </c>
      <c r="F41" s="67">
        <v>10</v>
      </c>
      <c r="G41" s="10">
        <f>SUM(C41:F41)</f>
        <v>137</v>
      </c>
      <c r="H41" s="26">
        <v>699</v>
      </c>
      <c r="I41" s="26">
        <v>137</v>
      </c>
      <c r="J41" s="26">
        <v>162</v>
      </c>
      <c r="K41" s="10">
        <v>998</v>
      </c>
      <c r="L41" s="66" t="s">
        <v>64</v>
      </c>
    </row>
    <row r="42" spans="1:13" x14ac:dyDescent="0.3">
      <c r="A42" s="29" t="s">
        <v>37</v>
      </c>
      <c r="B42" s="7">
        <f t="shared" si="3"/>
        <v>1113</v>
      </c>
      <c r="C42" s="27">
        <v>102</v>
      </c>
      <c r="D42" s="26">
        <v>8</v>
      </c>
      <c r="E42" s="67">
        <v>10</v>
      </c>
      <c r="F42" s="67">
        <v>10</v>
      </c>
      <c r="G42" s="10">
        <f>SUM(C42:F42)</f>
        <v>130</v>
      </c>
      <c r="H42" s="26">
        <v>670</v>
      </c>
      <c r="I42" s="26">
        <v>141</v>
      </c>
      <c r="J42" s="26">
        <v>172</v>
      </c>
      <c r="K42" s="10">
        <f>SUM(H42:J42)</f>
        <v>983</v>
      </c>
      <c r="L42" s="66" t="s">
        <v>64</v>
      </c>
    </row>
    <row r="43" spans="1:13" x14ac:dyDescent="0.3">
      <c r="A43" s="29" t="s">
        <v>36</v>
      </c>
      <c r="B43" s="7">
        <f t="shared" si="3"/>
        <v>1057</v>
      </c>
      <c r="C43" s="27">
        <v>95</v>
      </c>
      <c r="D43" s="26">
        <v>8</v>
      </c>
      <c r="E43" s="67">
        <v>16</v>
      </c>
      <c r="F43" s="67">
        <v>5</v>
      </c>
      <c r="G43" s="10">
        <v>124</v>
      </c>
      <c r="H43" s="26">
        <v>582</v>
      </c>
      <c r="I43" s="26">
        <v>175</v>
      </c>
      <c r="J43" s="26">
        <v>176</v>
      </c>
      <c r="K43" s="10">
        <v>933</v>
      </c>
      <c r="L43" s="66" t="s">
        <v>64</v>
      </c>
    </row>
    <row r="44" spans="1:13" x14ac:dyDescent="0.3">
      <c r="A44" s="29" t="s">
        <v>48</v>
      </c>
      <c r="B44" s="7">
        <f t="shared" si="3"/>
        <v>1296</v>
      </c>
      <c r="C44" s="6">
        <v>116</v>
      </c>
      <c r="D44" s="5">
        <v>15</v>
      </c>
      <c r="E44" s="5">
        <v>27</v>
      </c>
      <c r="F44" s="5">
        <v>6</v>
      </c>
      <c r="G44" s="10">
        <v>164</v>
      </c>
      <c r="H44" s="4">
        <v>736</v>
      </c>
      <c r="I44" s="5">
        <v>196</v>
      </c>
      <c r="J44" s="4">
        <v>200</v>
      </c>
      <c r="K44" s="10">
        <v>1132</v>
      </c>
      <c r="L44" s="66" t="s">
        <v>64</v>
      </c>
    </row>
    <row r="45" spans="1:13" x14ac:dyDescent="0.3">
      <c r="A45" s="29" t="s">
        <v>51</v>
      </c>
      <c r="B45" s="7">
        <f t="shared" si="3"/>
        <v>1605</v>
      </c>
      <c r="C45" s="6">
        <v>130</v>
      </c>
      <c r="D45" s="5">
        <v>19</v>
      </c>
      <c r="E45" s="5">
        <v>23</v>
      </c>
      <c r="F45" s="5">
        <v>12</v>
      </c>
      <c r="G45" s="10">
        <f>SUM(C45:F45)</f>
        <v>184</v>
      </c>
      <c r="H45" s="4">
        <v>793</v>
      </c>
      <c r="I45" s="5">
        <v>294</v>
      </c>
      <c r="J45" s="4">
        <v>334</v>
      </c>
      <c r="K45" s="10">
        <f>SUM(H45:J45)</f>
        <v>1421</v>
      </c>
      <c r="L45" s="66" t="s">
        <v>68</v>
      </c>
    </row>
    <row r="46" spans="1:13" x14ac:dyDescent="0.3">
      <c r="A46" s="29" t="s">
        <v>30</v>
      </c>
      <c r="B46" s="7">
        <f t="shared" si="3"/>
        <v>1010</v>
      </c>
      <c r="C46" s="6">
        <v>105</v>
      </c>
      <c r="D46" s="5">
        <v>13</v>
      </c>
      <c r="E46" s="5">
        <v>21</v>
      </c>
      <c r="F46" s="5">
        <v>4</v>
      </c>
      <c r="G46" s="10">
        <f>SUM(C46:F46)</f>
        <v>143</v>
      </c>
      <c r="H46" s="4">
        <v>426</v>
      </c>
      <c r="I46" s="5">
        <v>227</v>
      </c>
      <c r="J46" s="4">
        <v>214</v>
      </c>
      <c r="K46" s="10">
        <f>SUM(H46:J46)</f>
        <v>867</v>
      </c>
      <c r="L46" s="66" t="s">
        <v>64</v>
      </c>
    </row>
    <row r="47" spans="1:13" x14ac:dyDescent="0.3">
      <c r="A47" s="29" t="s">
        <v>50</v>
      </c>
      <c r="B47" s="7">
        <f>SUM(G47+K47)</f>
        <v>1068</v>
      </c>
      <c r="C47" s="6">
        <v>119</v>
      </c>
      <c r="D47" s="6">
        <v>8</v>
      </c>
      <c r="E47" s="6">
        <v>20</v>
      </c>
      <c r="F47" s="6">
        <v>3</v>
      </c>
      <c r="G47" s="10">
        <v>150</v>
      </c>
      <c r="H47" s="4">
        <v>500</v>
      </c>
      <c r="I47" s="5">
        <v>210</v>
      </c>
      <c r="J47" s="5">
        <v>208</v>
      </c>
      <c r="K47" s="10">
        <f>SUM(H47:J47)</f>
        <v>918</v>
      </c>
      <c r="L47" s="66" t="s">
        <v>68</v>
      </c>
    </row>
    <row r="48" spans="1:13" x14ac:dyDescent="0.3">
      <c r="A48" s="29" t="s">
        <v>46</v>
      </c>
      <c r="B48" s="7">
        <f>SUM(G48+K48)</f>
        <v>1243</v>
      </c>
      <c r="C48" s="6">
        <v>124</v>
      </c>
      <c r="D48" s="5">
        <v>12</v>
      </c>
      <c r="E48" s="5">
        <v>14</v>
      </c>
      <c r="F48" s="5">
        <v>4</v>
      </c>
      <c r="G48" s="10">
        <f>SUM(C48:F48)</f>
        <v>154</v>
      </c>
      <c r="H48" s="4">
        <v>597</v>
      </c>
      <c r="I48" s="5">
        <v>255</v>
      </c>
      <c r="J48" s="4">
        <v>237</v>
      </c>
      <c r="K48" s="10">
        <f>SUM(H48:J48)</f>
        <v>1089</v>
      </c>
      <c r="L48" s="66" t="s">
        <v>68</v>
      </c>
    </row>
    <row r="49" spans="1:12" x14ac:dyDescent="0.3">
      <c r="A49" s="33" t="s">
        <v>42</v>
      </c>
      <c r="B49" s="34">
        <f>SUM(G49+K49)</f>
        <v>979</v>
      </c>
      <c r="C49" s="35">
        <v>101</v>
      </c>
      <c r="D49" s="36">
        <v>12</v>
      </c>
      <c r="E49" s="38">
        <v>9</v>
      </c>
      <c r="F49" s="159">
        <v>2</v>
      </c>
      <c r="G49" s="37">
        <f>SUM(C49:F49)</f>
        <v>124</v>
      </c>
      <c r="H49" s="38">
        <v>448</v>
      </c>
      <c r="I49" s="38">
        <v>196</v>
      </c>
      <c r="J49" s="38">
        <v>211</v>
      </c>
      <c r="K49" s="37">
        <f>SUM(H49:J49)</f>
        <v>855</v>
      </c>
      <c r="L49" s="66" t="s">
        <v>68</v>
      </c>
    </row>
    <row r="50" spans="1:12" x14ac:dyDescent="0.3">
      <c r="A50" s="39" t="s">
        <v>62</v>
      </c>
      <c r="B50" s="40">
        <f>SUM(B38:B49)</f>
        <v>13171</v>
      </c>
      <c r="C50" s="40">
        <f>SUM(C38:C49)</f>
        <v>1237</v>
      </c>
      <c r="D50" s="40">
        <f>SUM(D38:D49)</f>
        <v>124</v>
      </c>
      <c r="E50" s="40">
        <f>SUM(E38:E49)</f>
        <v>183</v>
      </c>
      <c r="F50" s="40">
        <f>SUM(F38:F49)</f>
        <v>69</v>
      </c>
      <c r="G50" s="40">
        <f t="shared" ref="G50:K50" si="4">SUM(G38:G49)</f>
        <v>1613</v>
      </c>
      <c r="H50" s="40">
        <f t="shared" si="4"/>
        <v>6942</v>
      </c>
      <c r="I50" s="40">
        <f t="shared" si="4"/>
        <v>2295</v>
      </c>
      <c r="J50" s="40">
        <f t="shared" si="4"/>
        <v>2321</v>
      </c>
      <c r="K50" s="40">
        <f t="shared" si="4"/>
        <v>11558</v>
      </c>
      <c r="L50" s="107"/>
    </row>
    <row r="51" spans="1:12" x14ac:dyDescent="0.3">
      <c r="A51" s="41" t="s">
        <v>59</v>
      </c>
      <c r="B51" s="45">
        <v>17248</v>
      </c>
      <c r="C51" s="44">
        <v>739</v>
      </c>
      <c r="D51" s="44">
        <v>105</v>
      </c>
      <c r="E51" s="44">
        <v>15</v>
      </c>
      <c r="F51" s="44"/>
      <c r="G51" s="44">
        <v>859</v>
      </c>
      <c r="H51" s="44">
        <v>8107</v>
      </c>
      <c r="I51" s="44">
        <v>2014</v>
      </c>
      <c r="J51" s="44">
        <v>6300</v>
      </c>
      <c r="K51" s="44">
        <v>16389</v>
      </c>
      <c r="L51" s="108"/>
    </row>
    <row r="52" spans="1:12" x14ac:dyDescent="0.3">
      <c r="A52" s="89" t="s">
        <v>7</v>
      </c>
    </row>
    <row r="53" spans="1:12" ht="16.5" customHeight="1" x14ac:dyDescent="0.3">
      <c r="A53" s="193" t="s">
        <v>44</v>
      </c>
      <c r="B53" s="195" t="s">
        <v>19</v>
      </c>
      <c r="C53" s="197" t="s">
        <v>14</v>
      </c>
      <c r="D53" s="197"/>
      <c r="E53" s="197"/>
      <c r="F53" s="197"/>
      <c r="G53" s="198" t="s">
        <v>3</v>
      </c>
      <c r="H53" s="71"/>
      <c r="I53" s="71"/>
    </row>
    <row r="54" spans="1:12" x14ac:dyDescent="0.3">
      <c r="A54" s="194"/>
      <c r="B54" s="196"/>
      <c r="C54" s="9" t="s">
        <v>1</v>
      </c>
      <c r="D54" s="9" t="s">
        <v>4</v>
      </c>
      <c r="E54" s="103" t="s">
        <v>2</v>
      </c>
      <c r="F54" s="127" t="s">
        <v>18</v>
      </c>
      <c r="G54" s="199"/>
      <c r="H54" s="72"/>
      <c r="I54" s="72"/>
    </row>
    <row r="55" spans="1:12" x14ac:dyDescent="0.3">
      <c r="A55" s="126" t="s">
        <v>32</v>
      </c>
      <c r="B55" s="26">
        <f>SUM(C55:E55)</f>
        <v>167</v>
      </c>
      <c r="C55" s="5">
        <v>126</v>
      </c>
      <c r="D55" s="5">
        <v>20</v>
      </c>
      <c r="E55" s="5">
        <v>21</v>
      </c>
      <c r="F55" s="5">
        <v>14</v>
      </c>
      <c r="G55" s="66" t="s">
        <v>64</v>
      </c>
      <c r="H55" s="68"/>
      <c r="I55" s="68"/>
    </row>
    <row r="56" spans="1:12" x14ac:dyDescent="0.25">
      <c r="A56" s="126" t="s">
        <v>39</v>
      </c>
      <c r="B56" s="123">
        <f>SUM(C56:G56)</f>
        <v>324</v>
      </c>
      <c r="C56" s="5">
        <v>257</v>
      </c>
      <c r="D56" s="5">
        <v>27</v>
      </c>
      <c r="E56" s="104">
        <v>37</v>
      </c>
      <c r="F56" s="5">
        <v>3</v>
      </c>
      <c r="G56" s="66" t="s">
        <v>64</v>
      </c>
      <c r="H56" s="68"/>
      <c r="I56" s="68"/>
    </row>
    <row r="57" spans="1:12" x14ac:dyDescent="0.3">
      <c r="A57" s="126" t="s">
        <v>38</v>
      </c>
      <c r="B57" s="26">
        <f t="shared" ref="B57:B62" si="5">SUM(C57:F57)</f>
        <v>309</v>
      </c>
      <c r="C57" s="5">
        <v>271</v>
      </c>
      <c r="D57" s="5">
        <v>12</v>
      </c>
      <c r="E57" s="5">
        <v>22</v>
      </c>
      <c r="F57" s="105">
        <v>4</v>
      </c>
      <c r="G57" s="66" t="s">
        <v>64</v>
      </c>
      <c r="H57" s="69"/>
      <c r="I57" s="69"/>
    </row>
    <row r="58" spans="1:12" x14ac:dyDescent="0.3">
      <c r="A58" s="126" t="s">
        <v>43</v>
      </c>
      <c r="B58" s="26">
        <f t="shared" si="5"/>
        <v>363</v>
      </c>
      <c r="C58" s="5">
        <v>286</v>
      </c>
      <c r="D58" s="5">
        <v>13</v>
      </c>
      <c r="E58" s="5">
        <v>52</v>
      </c>
      <c r="F58" s="5">
        <v>12</v>
      </c>
      <c r="G58" s="66" t="s">
        <v>64</v>
      </c>
      <c r="H58" s="68"/>
      <c r="I58" s="68"/>
    </row>
    <row r="59" spans="1:12" x14ac:dyDescent="0.25">
      <c r="A59" s="126" t="s">
        <v>37</v>
      </c>
      <c r="B59" s="26">
        <f t="shared" si="5"/>
        <v>377</v>
      </c>
      <c r="C59" s="5">
        <v>293</v>
      </c>
      <c r="D59" s="5">
        <v>20</v>
      </c>
      <c r="E59" s="104">
        <v>54</v>
      </c>
      <c r="F59" s="104">
        <v>10</v>
      </c>
      <c r="G59" s="66" t="s">
        <v>64</v>
      </c>
      <c r="H59" s="68"/>
      <c r="I59" s="68"/>
    </row>
    <row r="60" spans="1:12" x14ac:dyDescent="0.25">
      <c r="A60" s="126" t="s">
        <v>36</v>
      </c>
      <c r="B60" s="26">
        <f t="shared" si="5"/>
        <v>348</v>
      </c>
      <c r="C60" s="5">
        <v>277</v>
      </c>
      <c r="D60" s="5">
        <v>16</v>
      </c>
      <c r="E60" s="104">
        <v>50</v>
      </c>
      <c r="F60" s="104">
        <v>5</v>
      </c>
      <c r="G60" s="66" t="s">
        <v>64</v>
      </c>
      <c r="H60" s="68"/>
      <c r="I60" s="68"/>
    </row>
    <row r="61" spans="1:12" x14ac:dyDescent="0.3">
      <c r="A61" s="126" t="s">
        <v>48</v>
      </c>
      <c r="B61" s="26">
        <f t="shared" si="5"/>
        <v>474</v>
      </c>
      <c r="C61" s="5">
        <v>325</v>
      </c>
      <c r="D61" s="5">
        <v>38</v>
      </c>
      <c r="E61" s="5">
        <v>103</v>
      </c>
      <c r="F61" s="5">
        <v>8</v>
      </c>
      <c r="G61" s="66" t="s">
        <v>64</v>
      </c>
      <c r="H61" s="68"/>
      <c r="I61" s="68"/>
    </row>
    <row r="62" spans="1:12" x14ac:dyDescent="0.3">
      <c r="A62" s="126" t="s">
        <v>51</v>
      </c>
      <c r="B62" s="26">
        <f t="shared" si="5"/>
        <v>499</v>
      </c>
      <c r="C62" s="5">
        <v>369</v>
      </c>
      <c r="D62" s="5">
        <v>43</v>
      </c>
      <c r="E62" s="5">
        <v>74</v>
      </c>
      <c r="F62" s="5">
        <v>13</v>
      </c>
      <c r="G62" s="66" t="s">
        <v>67</v>
      </c>
      <c r="H62" s="68"/>
      <c r="I62" s="68"/>
    </row>
    <row r="63" spans="1:12" x14ac:dyDescent="0.3">
      <c r="A63" s="126" t="s">
        <v>30</v>
      </c>
      <c r="B63" s="26">
        <f>SUM(C63:F63)</f>
        <v>434</v>
      </c>
      <c r="C63" s="5">
        <v>309</v>
      </c>
      <c r="D63" s="5">
        <v>30</v>
      </c>
      <c r="E63" s="5">
        <v>88</v>
      </c>
      <c r="F63" s="5">
        <v>7</v>
      </c>
      <c r="G63" s="66" t="s">
        <v>64</v>
      </c>
      <c r="H63" s="68"/>
      <c r="I63" s="68"/>
    </row>
    <row r="64" spans="1:12" x14ac:dyDescent="0.3">
      <c r="A64" s="126" t="s">
        <v>50</v>
      </c>
      <c r="B64" s="26">
        <f>SUM(C64:F64)</f>
        <v>383</v>
      </c>
      <c r="C64" s="5">
        <v>299</v>
      </c>
      <c r="D64" s="5">
        <v>15</v>
      </c>
      <c r="E64" s="79">
        <v>66</v>
      </c>
      <c r="F64" s="79">
        <v>3</v>
      </c>
      <c r="G64" s="66" t="s">
        <v>67</v>
      </c>
      <c r="H64" s="68"/>
      <c r="I64" s="68"/>
    </row>
    <row r="65" spans="1:9" x14ac:dyDescent="0.3">
      <c r="A65" s="126" t="s">
        <v>46</v>
      </c>
      <c r="B65" s="26">
        <f>SUM(C65:F65)</f>
        <v>408</v>
      </c>
      <c r="C65" s="5">
        <v>330</v>
      </c>
      <c r="D65" s="5">
        <v>23</v>
      </c>
      <c r="E65" s="5">
        <v>51</v>
      </c>
      <c r="F65" s="5">
        <v>4</v>
      </c>
      <c r="G65" s="66" t="s">
        <v>67</v>
      </c>
      <c r="H65" s="68"/>
      <c r="I65" s="68"/>
    </row>
    <row r="66" spans="1:9" x14ac:dyDescent="0.3">
      <c r="A66" s="46" t="s">
        <v>42</v>
      </c>
      <c r="B66" s="106">
        <f>SUM(C66:F66)</f>
        <v>354</v>
      </c>
      <c r="C66" s="38">
        <v>253</v>
      </c>
      <c r="D66" s="38">
        <v>53</v>
      </c>
      <c r="E66" s="38">
        <v>45</v>
      </c>
      <c r="F66" s="128">
        <v>3</v>
      </c>
      <c r="G66" s="66" t="s">
        <v>67</v>
      </c>
      <c r="H66" s="68"/>
      <c r="I66" s="68"/>
    </row>
    <row r="67" spans="1:9" x14ac:dyDescent="0.3">
      <c r="A67" s="41" t="s">
        <v>62</v>
      </c>
      <c r="B67" s="42">
        <f>SUM(B55:B66)</f>
        <v>4440</v>
      </c>
      <c r="C67" s="42">
        <f t="shared" ref="C67:D67" si="6">SUM(C55:C66)</f>
        <v>3395</v>
      </c>
      <c r="D67" s="42">
        <f t="shared" si="6"/>
        <v>310</v>
      </c>
      <c r="E67" s="42">
        <f>SUM(E55:E66)</f>
        <v>663</v>
      </c>
      <c r="F67" s="129">
        <f>SUM(F55:F66)</f>
        <v>86</v>
      </c>
      <c r="G67" s="130"/>
      <c r="H67" s="70"/>
      <c r="I67" s="70"/>
    </row>
    <row r="68" spans="1:9" x14ac:dyDescent="0.3">
      <c r="A68" s="41" t="s">
        <v>59</v>
      </c>
      <c r="B68" s="42">
        <v>2195</v>
      </c>
      <c r="C68" s="42">
        <v>1907</v>
      </c>
      <c r="D68" s="42">
        <v>169</v>
      </c>
      <c r="E68" s="42">
        <v>119</v>
      </c>
      <c r="F68" s="129"/>
      <c r="G68" s="131"/>
      <c r="H68" s="70"/>
      <c r="I68" s="70"/>
    </row>
    <row r="69" spans="1:9" x14ac:dyDescent="0.3">
      <c r="A69" s="89"/>
    </row>
  </sheetData>
  <mergeCells count="20">
    <mergeCell ref="A1:L1"/>
    <mergeCell ref="A2:L2"/>
    <mergeCell ref="A4:A6"/>
    <mergeCell ref="B4:L4"/>
    <mergeCell ref="B5:L5"/>
    <mergeCell ref="B6:L6"/>
    <mergeCell ref="H36:K36"/>
    <mergeCell ref="L36:L37"/>
    <mergeCell ref="A8:A9"/>
    <mergeCell ref="B8:B9"/>
    <mergeCell ref="C8:G8"/>
    <mergeCell ref="H8:K8"/>
    <mergeCell ref="L8:L9"/>
    <mergeCell ref="A53:A54"/>
    <mergeCell ref="B53:B54"/>
    <mergeCell ref="C53:F53"/>
    <mergeCell ref="G53:G54"/>
    <mergeCell ref="A36:A37"/>
    <mergeCell ref="B36:B37"/>
    <mergeCell ref="C36:G36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9"/>
  <sheetViews>
    <sheetView topLeftCell="A25" zoomScaleNormal="100" zoomScaleSheetLayoutView="80" workbookViewId="0">
      <selection activeCell="B48" sqref="B48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14" t="s">
        <v>10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3"/>
      <c r="M1" s="23"/>
      <c r="N1" s="23"/>
      <c r="O1" s="23"/>
    </row>
    <row r="2" spans="1:15" ht="20.25" x14ac:dyDescent="0.3">
      <c r="A2" s="215" t="s">
        <v>70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83"/>
      <c r="M2" s="22"/>
      <c r="N2" s="22"/>
      <c r="O2" s="22"/>
    </row>
    <row r="3" spans="1:15" ht="20.25" x14ac:dyDescent="0.3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22"/>
      <c r="M3" s="22"/>
      <c r="N3" s="22"/>
      <c r="O3" s="22"/>
    </row>
    <row r="4" spans="1:15" ht="20.25" x14ac:dyDescent="0.3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22"/>
      <c r="M4" s="22"/>
      <c r="N4" s="22"/>
      <c r="O4" s="22"/>
    </row>
    <row r="5" spans="1:15" ht="33" x14ac:dyDescent="0.3">
      <c r="A5" s="77" t="s">
        <v>56</v>
      </c>
      <c r="B5" s="239" t="s">
        <v>8</v>
      </c>
      <c r="C5" s="240"/>
      <c r="D5" s="240"/>
      <c r="E5" s="240"/>
      <c r="F5" s="240"/>
      <c r="G5" s="240"/>
      <c r="H5" s="240"/>
      <c r="I5" s="240"/>
      <c r="J5" s="240"/>
      <c r="K5" s="241"/>
    </row>
    <row r="6" spans="1:15" ht="23.1" customHeight="1" x14ac:dyDescent="0.3">
      <c r="A6" s="78" t="s">
        <v>54</v>
      </c>
      <c r="B6" s="75"/>
      <c r="C6" s="75"/>
      <c r="D6" s="75"/>
      <c r="E6" s="75"/>
      <c r="F6" s="75"/>
      <c r="G6" s="75"/>
      <c r="H6" s="75"/>
      <c r="I6" s="75"/>
      <c r="J6" s="75"/>
      <c r="K6" s="76"/>
    </row>
    <row r="7" spans="1:15" ht="23.1" customHeight="1" x14ac:dyDescent="0.3">
      <c r="A7" s="193" t="s">
        <v>35</v>
      </c>
      <c r="B7" s="207" t="s">
        <v>15</v>
      </c>
      <c r="C7" s="209" t="s">
        <v>45</v>
      </c>
      <c r="D7" s="210"/>
      <c r="E7" s="210"/>
      <c r="F7" s="242"/>
      <c r="G7" s="243" t="s">
        <v>13</v>
      </c>
      <c r="H7" s="210"/>
      <c r="I7" s="210"/>
      <c r="J7" s="242"/>
      <c r="K7" s="212" t="s">
        <v>3</v>
      </c>
    </row>
    <row r="8" spans="1:15" ht="23.1" customHeight="1" x14ac:dyDescent="0.3">
      <c r="A8" s="194"/>
      <c r="B8" s="208"/>
      <c r="C8" s="21" t="s">
        <v>31</v>
      </c>
      <c r="D8" s="55" t="s">
        <v>4</v>
      </c>
      <c r="E8" s="20" t="s">
        <v>2</v>
      </c>
      <c r="F8" s="19" t="s">
        <v>53</v>
      </c>
      <c r="G8" s="20" t="s">
        <v>1</v>
      </c>
      <c r="H8" s="54" t="s">
        <v>4</v>
      </c>
      <c r="I8" s="20" t="s">
        <v>2</v>
      </c>
      <c r="J8" s="19" t="s">
        <v>53</v>
      </c>
      <c r="K8" s="213"/>
    </row>
    <row r="9" spans="1:15" ht="23.1" customHeight="1" x14ac:dyDescent="0.3">
      <c r="A9" s="142">
        <v>45627</v>
      </c>
      <c r="B9" s="149">
        <f t="shared" ref="B9:B32" si="0">SUM(F9+J9)</f>
        <v>21</v>
      </c>
      <c r="C9" s="150">
        <v>1</v>
      </c>
      <c r="D9" s="150">
        <v>0</v>
      </c>
      <c r="E9" s="144">
        <v>4</v>
      </c>
      <c r="F9" s="151">
        <f t="shared" ref="F9:F32" si="1">SUM(C9:E9)</f>
        <v>5</v>
      </c>
      <c r="G9" s="144">
        <v>3</v>
      </c>
      <c r="H9" s="144">
        <v>1</v>
      </c>
      <c r="I9" s="144">
        <v>12</v>
      </c>
      <c r="J9" s="151">
        <f>SUM(G9:I9)</f>
        <v>16</v>
      </c>
      <c r="K9" s="152"/>
    </row>
    <row r="10" spans="1:15" ht="23.1" customHeight="1" x14ac:dyDescent="0.3">
      <c r="A10" s="142">
        <v>45630</v>
      </c>
      <c r="B10" s="149">
        <f t="shared" si="0"/>
        <v>7</v>
      </c>
      <c r="C10" s="150">
        <v>4</v>
      </c>
      <c r="D10" s="150">
        <v>0</v>
      </c>
      <c r="E10" s="144">
        <v>0</v>
      </c>
      <c r="F10" s="151">
        <f t="shared" si="1"/>
        <v>4</v>
      </c>
      <c r="G10" s="148">
        <v>3</v>
      </c>
      <c r="H10" s="148">
        <v>0</v>
      </c>
      <c r="I10" s="148">
        <v>0</v>
      </c>
      <c r="J10" s="151">
        <f t="shared" ref="J10:J32" si="2">SUM(G10:I10)</f>
        <v>3</v>
      </c>
      <c r="K10" s="152"/>
    </row>
    <row r="11" spans="1:15" ht="23.1" customHeight="1" x14ac:dyDescent="0.3">
      <c r="A11" s="142">
        <v>45631</v>
      </c>
      <c r="B11" s="149">
        <f t="shared" si="0"/>
        <v>4</v>
      </c>
      <c r="C11" s="153">
        <v>0</v>
      </c>
      <c r="D11" s="153">
        <v>0</v>
      </c>
      <c r="E11" s="145">
        <v>0</v>
      </c>
      <c r="F11" s="151">
        <f t="shared" si="1"/>
        <v>0</v>
      </c>
      <c r="G11" s="148">
        <v>0</v>
      </c>
      <c r="H11" s="148">
        <v>4</v>
      </c>
      <c r="I11" s="148">
        <v>0</v>
      </c>
      <c r="J11" s="151">
        <f t="shared" si="2"/>
        <v>4</v>
      </c>
      <c r="K11" s="152"/>
    </row>
    <row r="12" spans="1:15" ht="23.1" customHeight="1" x14ac:dyDescent="0.3">
      <c r="A12" s="142">
        <v>45632</v>
      </c>
      <c r="B12" s="149">
        <f t="shared" si="0"/>
        <v>0</v>
      </c>
      <c r="C12" s="153">
        <v>0</v>
      </c>
      <c r="D12" s="153">
        <v>0</v>
      </c>
      <c r="E12" s="145">
        <v>0</v>
      </c>
      <c r="F12" s="151">
        <f t="shared" si="1"/>
        <v>0</v>
      </c>
      <c r="G12" s="148">
        <v>0</v>
      </c>
      <c r="H12" s="148">
        <v>0</v>
      </c>
      <c r="I12" s="148">
        <v>0</v>
      </c>
      <c r="J12" s="151">
        <f t="shared" si="2"/>
        <v>0</v>
      </c>
      <c r="K12" s="152"/>
    </row>
    <row r="13" spans="1:15" ht="23.1" customHeight="1" x14ac:dyDescent="0.3">
      <c r="A13" s="142">
        <v>45633</v>
      </c>
      <c r="B13" s="149">
        <f t="shared" si="0"/>
        <v>19</v>
      </c>
      <c r="C13" s="153">
        <v>3</v>
      </c>
      <c r="D13" s="153">
        <v>7</v>
      </c>
      <c r="E13" s="145">
        <v>2</v>
      </c>
      <c r="F13" s="151">
        <f t="shared" si="1"/>
        <v>12</v>
      </c>
      <c r="G13" s="148">
        <v>2</v>
      </c>
      <c r="H13" s="148">
        <v>2</v>
      </c>
      <c r="I13" s="148">
        <v>3</v>
      </c>
      <c r="J13" s="151">
        <f t="shared" si="2"/>
        <v>7</v>
      </c>
      <c r="K13" s="152"/>
    </row>
    <row r="14" spans="1:15" ht="23.1" customHeight="1" x14ac:dyDescent="0.3">
      <c r="A14" s="142">
        <v>45634</v>
      </c>
      <c r="B14" s="149">
        <f t="shared" si="0"/>
        <v>11</v>
      </c>
      <c r="C14" s="150">
        <v>0</v>
      </c>
      <c r="D14" s="150">
        <v>0</v>
      </c>
      <c r="E14" s="144">
        <v>0</v>
      </c>
      <c r="F14" s="151">
        <f t="shared" si="1"/>
        <v>0</v>
      </c>
      <c r="G14" s="144">
        <v>6</v>
      </c>
      <c r="H14" s="144">
        <v>1</v>
      </c>
      <c r="I14" s="144">
        <v>4</v>
      </c>
      <c r="J14" s="151">
        <f t="shared" si="2"/>
        <v>11</v>
      </c>
      <c r="K14" s="154"/>
    </row>
    <row r="15" spans="1:15" ht="23.1" customHeight="1" x14ac:dyDescent="0.3">
      <c r="A15" s="142">
        <v>45636</v>
      </c>
      <c r="B15" s="149">
        <f t="shared" si="0"/>
        <v>0</v>
      </c>
      <c r="C15" s="150">
        <v>0</v>
      </c>
      <c r="D15" s="150">
        <v>0</v>
      </c>
      <c r="E15" s="144">
        <v>0</v>
      </c>
      <c r="F15" s="151">
        <f t="shared" si="1"/>
        <v>0</v>
      </c>
      <c r="G15" s="144">
        <v>0</v>
      </c>
      <c r="H15" s="144">
        <v>0</v>
      </c>
      <c r="I15" s="144">
        <v>0</v>
      </c>
      <c r="J15" s="151">
        <f t="shared" si="2"/>
        <v>0</v>
      </c>
      <c r="K15" s="152"/>
    </row>
    <row r="16" spans="1:15" ht="23.1" customHeight="1" x14ac:dyDescent="0.3">
      <c r="A16" s="142">
        <v>45637</v>
      </c>
      <c r="B16" s="149">
        <f t="shared" si="0"/>
        <v>6</v>
      </c>
      <c r="C16" s="150">
        <v>0</v>
      </c>
      <c r="D16" s="150">
        <v>0</v>
      </c>
      <c r="E16" s="144">
        <v>0</v>
      </c>
      <c r="F16" s="151">
        <f t="shared" si="1"/>
        <v>0</v>
      </c>
      <c r="G16" s="144">
        <v>0</v>
      </c>
      <c r="H16" s="144">
        <v>0</v>
      </c>
      <c r="I16" s="144">
        <v>6</v>
      </c>
      <c r="J16" s="151">
        <f t="shared" si="2"/>
        <v>6</v>
      </c>
      <c r="K16" s="152"/>
    </row>
    <row r="17" spans="1:11" ht="23.1" customHeight="1" x14ac:dyDescent="0.3">
      <c r="A17" s="142">
        <v>45638</v>
      </c>
      <c r="B17" s="149">
        <f t="shared" si="0"/>
        <v>2</v>
      </c>
      <c r="C17" s="150">
        <v>0</v>
      </c>
      <c r="D17" s="150">
        <v>0</v>
      </c>
      <c r="E17" s="144">
        <v>0</v>
      </c>
      <c r="F17" s="151">
        <f t="shared" si="1"/>
        <v>0</v>
      </c>
      <c r="G17" s="144">
        <v>2</v>
      </c>
      <c r="H17" s="144">
        <v>0</v>
      </c>
      <c r="I17" s="144">
        <v>0</v>
      </c>
      <c r="J17" s="151">
        <f t="shared" si="2"/>
        <v>2</v>
      </c>
      <c r="K17" s="152"/>
    </row>
    <row r="18" spans="1:11" ht="23.1" customHeight="1" x14ac:dyDescent="0.3">
      <c r="A18" s="142">
        <v>45639</v>
      </c>
      <c r="B18" s="149">
        <f t="shared" si="0"/>
        <v>5</v>
      </c>
      <c r="C18" s="150">
        <v>0</v>
      </c>
      <c r="D18" s="150">
        <v>0</v>
      </c>
      <c r="E18" s="144">
        <v>0</v>
      </c>
      <c r="F18" s="151">
        <f t="shared" si="1"/>
        <v>0</v>
      </c>
      <c r="G18" s="148">
        <v>4</v>
      </c>
      <c r="H18" s="148">
        <v>1</v>
      </c>
      <c r="I18" s="148">
        <v>0</v>
      </c>
      <c r="J18" s="151">
        <f t="shared" si="2"/>
        <v>5</v>
      </c>
      <c r="K18" s="152"/>
    </row>
    <row r="19" spans="1:11" ht="23.1" customHeight="1" x14ac:dyDescent="0.3">
      <c r="A19" s="142">
        <v>45640</v>
      </c>
      <c r="B19" s="149">
        <f t="shared" si="0"/>
        <v>31</v>
      </c>
      <c r="C19" s="150">
        <v>0</v>
      </c>
      <c r="D19" s="150">
        <v>0</v>
      </c>
      <c r="E19" s="144">
        <v>0</v>
      </c>
      <c r="F19" s="151">
        <f t="shared" si="1"/>
        <v>0</v>
      </c>
      <c r="G19" s="148">
        <v>13</v>
      </c>
      <c r="H19" s="148">
        <v>2</v>
      </c>
      <c r="I19" s="148">
        <v>16</v>
      </c>
      <c r="J19" s="151">
        <f t="shared" si="2"/>
        <v>31</v>
      </c>
      <c r="K19" s="152"/>
    </row>
    <row r="20" spans="1:11" ht="23.1" customHeight="1" x14ac:dyDescent="0.3">
      <c r="A20" s="142">
        <v>45641</v>
      </c>
      <c r="B20" s="149">
        <f t="shared" si="0"/>
        <v>4</v>
      </c>
      <c r="C20" s="153">
        <v>0</v>
      </c>
      <c r="D20" s="153">
        <v>0</v>
      </c>
      <c r="E20" s="145">
        <v>0</v>
      </c>
      <c r="F20" s="151">
        <f t="shared" si="1"/>
        <v>0</v>
      </c>
      <c r="G20" s="148">
        <v>0</v>
      </c>
      <c r="H20" s="148">
        <v>2</v>
      </c>
      <c r="I20" s="148">
        <v>2</v>
      </c>
      <c r="J20" s="151">
        <f t="shared" si="2"/>
        <v>4</v>
      </c>
      <c r="K20" s="152"/>
    </row>
    <row r="21" spans="1:11" ht="23.1" customHeight="1" x14ac:dyDescent="0.3">
      <c r="A21" s="142">
        <v>45643</v>
      </c>
      <c r="B21" s="149">
        <f t="shared" si="0"/>
        <v>0</v>
      </c>
      <c r="C21" s="153">
        <v>0</v>
      </c>
      <c r="D21" s="153">
        <v>0</v>
      </c>
      <c r="E21" s="145">
        <v>0</v>
      </c>
      <c r="F21" s="151">
        <f t="shared" si="1"/>
        <v>0</v>
      </c>
      <c r="G21" s="148">
        <v>0</v>
      </c>
      <c r="H21" s="148">
        <v>0</v>
      </c>
      <c r="I21" s="148">
        <v>0</v>
      </c>
      <c r="J21" s="151">
        <f t="shared" si="2"/>
        <v>0</v>
      </c>
      <c r="K21" s="154"/>
    </row>
    <row r="22" spans="1:11" ht="23.1" customHeight="1" x14ac:dyDescent="0.3">
      <c r="A22" s="142">
        <v>45644</v>
      </c>
      <c r="B22" s="149">
        <f t="shared" si="0"/>
        <v>10</v>
      </c>
      <c r="C22" s="150">
        <v>7</v>
      </c>
      <c r="D22" s="150">
        <v>0</v>
      </c>
      <c r="E22" s="144">
        <v>0</v>
      </c>
      <c r="F22" s="151">
        <f t="shared" si="1"/>
        <v>7</v>
      </c>
      <c r="G22" s="144">
        <v>0</v>
      </c>
      <c r="H22" s="144">
        <v>3</v>
      </c>
      <c r="I22" s="144">
        <v>0</v>
      </c>
      <c r="J22" s="151">
        <f t="shared" si="2"/>
        <v>3</v>
      </c>
      <c r="K22" s="152"/>
    </row>
    <row r="23" spans="1:11" ht="23.1" customHeight="1" x14ac:dyDescent="0.3">
      <c r="A23" s="142">
        <v>45645</v>
      </c>
      <c r="B23" s="149">
        <f t="shared" si="0"/>
        <v>6</v>
      </c>
      <c r="C23" s="150">
        <v>0</v>
      </c>
      <c r="D23" s="150">
        <v>0</v>
      </c>
      <c r="E23" s="144">
        <v>0</v>
      </c>
      <c r="F23" s="151">
        <f t="shared" si="1"/>
        <v>0</v>
      </c>
      <c r="G23" s="144">
        <v>0</v>
      </c>
      <c r="H23" s="144">
        <v>0</v>
      </c>
      <c r="I23" s="144">
        <v>6</v>
      </c>
      <c r="J23" s="151">
        <f t="shared" si="2"/>
        <v>6</v>
      </c>
      <c r="K23" s="152"/>
    </row>
    <row r="24" spans="1:11" ht="23.1" customHeight="1" x14ac:dyDescent="0.3">
      <c r="A24" s="142">
        <v>45646</v>
      </c>
      <c r="B24" s="149">
        <f t="shared" si="0"/>
        <v>6</v>
      </c>
      <c r="C24" s="150">
        <v>0</v>
      </c>
      <c r="D24" s="150">
        <v>0</v>
      </c>
      <c r="E24" s="144">
        <v>0</v>
      </c>
      <c r="F24" s="151">
        <f t="shared" si="1"/>
        <v>0</v>
      </c>
      <c r="G24" s="144">
        <v>3</v>
      </c>
      <c r="H24" s="144">
        <v>0</v>
      </c>
      <c r="I24" s="144">
        <v>3</v>
      </c>
      <c r="J24" s="151">
        <f t="shared" si="2"/>
        <v>6</v>
      </c>
      <c r="K24" s="152"/>
    </row>
    <row r="25" spans="1:11" ht="23.1" customHeight="1" x14ac:dyDescent="0.3">
      <c r="A25" s="142">
        <v>45647</v>
      </c>
      <c r="B25" s="149">
        <f t="shared" si="0"/>
        <v>11</v>
      </c>
      <c r="C25" s="153">
        <v>0</v>
      </c>
      <c r="D25" s="153">
        <v>0</v>
      </c>
      <c r="E25" s="145">
        <v>0</v>
      </c>
      <c r="F25" s="151">
        <f t="shared" si="1"/>
        <v>0</v>
      </c>
      <c r="G25" s="148">
        <v>3</v>
      </c>
      <c r="H25" s="148">
        <v>2</v>
      </c>
      <c r="I25" s="148">
        <v>6</v>
      </c>
      <c r="J25" s="151">
        <f t="shared" si="2"/>
        <v>11</v>
      </c>
      <c r="K25" s="152"/>
    </row>
    <row r="26" spans="1:11" ht="23.1" customHeight="1" x14ac:dyDescent="0.3">
      <c r="A26" s="142">
        <v>45648</v>
      </c>
      <c r="B26" s="149">
        <f t="shared" si="0"/>
        <v>5</v>
      </c>
      <c r="C26" s="153">
        <v>0</v>
      </c>
      <c r="D26" s="153">
        <v>0</v>
      </c>
      <c r="E26" s="145">
        <v>0</v>
      </c>
      <c r="F26" s="151">
        <f t="shared" si="1"/>
        <v>0</v>
      </c>
      <c r="G26" s="148">
        <v>3</v>
      </c>
      <c r="H26" s="148">
        <v>0</v>
      </c>
      <c r="I26" s="148">
        <v>2</v>
      </c>
      <c r="J26" s="151">
        <f t="shared" si="2"/>
        <v>5</v>
      </c>
      <c r="K26" s="152"/>
    </row>
    <row r="27" spans="1:11" ht="23.1" customHeight="1" x14ac:dyDescent="0.3">
      <c r="A27" s="142">
        <v>45650</v>
      </c>
      <c r="B27" s="149">
        <f t="shared" si="0"/>
        <v>7</v>
      </c>
      <c r="C27" s="153">
        <v>0</v>
      </c>
      <c r="D27" s="153">
        <v>0</v>
      </c>
      <c r="E27" s="145">
        <v>0</v>
      </c>
      <c r="F27" s="151">
        <f t="shared" si="1"/>
        <v>0</v>
      </c>
      <c r="G27" s="148">
        <v>2</v>
      </c>
      <c r="H27" s="148">
        <v>0</v>
      </c>
      <c r="I27" s="148">
        <v>5</v>
      </c>
      <c r="J27" s="151">
        <f t="shared" si="2"/>
        <v>7</v>
      </c>
      <c r="K27" s="152"/>
    </row>
    <row r="28" spans="1:11" ht="23.1" customHeight="1" x14ac:dyDescent="0.3">
      <c r="A28" s="142">
        <v>45652</v>
      </c>
      <c r="B28" s="149">
        <f t="shared" si="0"/>
        <v>2</v>
      </c>
      <c r="C28" s="153">
        <v>0</v>
      </c>
      <c r="D28" s="153">
        <v>0</v>
      </c>
      <c r="E28" s="145">
        <v>0</v>
      </c>
      <c r="F28" s="151">
        <f t="shared" si="1"/>
        <v>0</v>
      </c>
      <c r="G28" s="148">
        <v>2</v>
      </c>
      <c r="H28" s="148">
        <v>0</v>
      </c>
      <c r="I28" s="148">
        <v>0</v>
      </c>
      <c r="J28" s="151">
        <f t="shared" si="2"/>
        <v>2</v>
      </c>
      <c r="K28" s="152"/>
    </row>
    <row r="29" spans="1:11" ht="23.1" customHeight="1" x14ac:dyDescent="0.3">
      <c r="A29" s="142">
        <v>45653</v>
      </c>
      <c r="B29" s="149">
        <f t="shared" si="0"/>
        <v>4</v>
      </c>
      <c r="C29" s="150">
        <v>0</v>
      </c>
      <c r="D29" s="150">
        <v>0</v>
      </c>
      <c r="E29" s="144">
        <v>0</v>
      </c>
      <c r="F29" s="151">
        <f t="shared" si="1"/>
        <v>0</v>
      </c>
      <c r="G29" s="144">
        <v>4</v>
      </c>
      <c r="H29" s="144">
        <v>0</v>
      </c>
      <c r="I29" s="144">
        <v>0</v>
      </c>
      <c r="J29" s="151">
        <f t="shared" si="2"/>
        <v>4</v>
      </c>
      <c r="K29" s="152"/>
    </row>
    <row r="30" spans="1:11" s="2" customFormat="1" ht="23.1" customHeight="1" x14ac:dyDescent="0.3">
      <c r="A30" s="142">
        <v>45654</v>
      </c>
      <c r="B30" s="149">
        <f t="shared" si="0"/>
        <v>9</v>
      </c>
      <c r="C30" s="155">
        <v>3</v>
      </c>
      <c r="D30" s="155">
        <v>0</v>
      </c>
      <c r="E30" s="156">
        <v>3</v>
      </c>
      <c r="F30" s="151">
        <f t="shared" si="1"/>
        <v>6</v>
      </c>
      <c r="G30" s="156">
        <v>0</v>
      </c>
      <c r="H30" s="144">
        <v>0</v>
      </c>
      <c r="I30" s="156">
        <v>3</v>
      </c>
      <c r="J30" s="151">
        <f t="shared" si="2"/>
        <v>3</v>
      </c>
      <c r="K30" s="152"/>
    </row>
    <row r="31" spans="1:11" s="2" customFormat="1" ht="23.1" customHeight="1" x14ac:dyDescent="0.3">
      <c r="A31" s="142">
        <v>45655</v>
      </c>
      <c r="B31" s="149">
        <f t="shared" si="0"/>
        <v>22</v>
      </c>
      <c r="C31" s="155">
        <v>0</v>
      </c>
      <c r="D31" s="155">
        <v>0</v>
      </c>
      <c r="E31" s="156">
        <v>0</v>
      </c>
      <c r="F31" s="151">
        <f t="shared" si="1"/>
        <v>0</v>
      </c>
      <c r="G31" s="156">
        <v>5</v>
      </c>
      <c r="H31" s="144">
        <v>3</v>
      </c>
      <c r="I31" s="156">
        <v>14</v>
      </c>
      <c r="J31" s="151">
        <f t="shared" si="2"/>
        <v>22</v>
      </c>
      <c r="K31" s="152"/>
    </row>
    <row r="32" spans="1:11" ht="23.1" customHeight="1" thickBot="1" x14ac:dyDescent="0.35">
      <c r="A32" s="260">
        <v>45657</v>
      </c>
      <c r="B32" s="149">
        <f t="shared" si="0"/>
        <v>12</v>
      </c>
      <c r="C32" s="155">
        <v>0</v>
      </c>
      <c r="D32" s="155">
        <v>0</v>
      </c>
      <c r="E32" s="156">
        <v>0</v>
      </c>
      <c r="F32" s="151">
        <f t="shared" si="1"/>
        <v>0</v>
      </c>
      <c r="G32" s="156">
        <v>0</v>
      </c>
      <c r="H32" s="144">
        <v>0</v>
      </c>
      <c r="I32" s="156">
        <v>12</v>
      </c>
      <c r="J32" s="151">
        <f t="shared" si="2"/>
        <v>12</v>
      </c>
      <c r="K32" s="152"/>
    </row>
    <row r="33" spans="1:11" ht="17.25" thickBot="1" x14ac:dyDescent="0.35">
      <c r="A33" s="62" t="s">
        <v>33</v>
      </c>
      <c r="B33" s="65">
        <f>SUM(F33+J33)</f>
        <v>204</v>
      </c>
      <c r="C33" s="65">
        <f>SUM(C9:C32)</f>
        <v>18</v>
      </c>
      <c r="D33" s="65">
        <f>SUM(D9:D32)</f>
        <v>7</v>
      </c>
      <c r="E33" s="65">
        <f>SUM(E9:E32)</f>
        <v>9</v>
      </c>
      <c r="F33" s="65">
        <f>SUM(F9:F32)</f>
        <v>34</v>
      </c>
      <c r="G33" s="65">
        <f>SUM(G9:G32)</f>
        <v>55</v>
      </c>
      <c r="H33" s="65">
        <f>SUM(H9:H32)</f>
        <v>21</v>
      </c>
      <c r="I33" s="65">
        <f>SUM(I9:I32)</f>
        <v>94</v>
      </c>
      <c r="J33" s="64">
        <f>SUM(J9:J32)</f>
        <v>170</v>
      </c>
      <c r="K33" s="63"/>
    </row>
    <row r="34" spans="1:11" x14ac:dyDescent="0.3">
      <c r="A34" s="201" t="s">
        <v>44</v>
      </c>
      <c r="B34" s="230" t="s">
        <v>17</v>
      </c>
      <c r="C34" s="231" t="s">
        <v>60</v>
      </c>
      <c r="D34" s="232"/>
      <c r="E34" s="232"/>
      <c r="F34" s="204"/>
      <c r="G34" s="233" t="s">
        <v>3</v>
      </c>
      <c r="H34" s="81"/>
    </row>
    <row r="35" spans="1:11" x14ac:dyDescent="0.3">
      <c r="A35" s="194"/>
      <c r="B35" s="196"/>
      <c r="C35" s="235" t="s">
        <v>45</v>
      </c>
      <c r="D35" s="236"/>
      <c r="E35" s="237" t="s">
        <v>13</v>
      </c>
      <c r="F35" s="238"/>
      <c r="G35" s="234"/>
      <c r="H35" s="82"/>
      <c r="I35" s="28"/>
    </row>
    <row r="36" spans="1:11" x14ac:dyDescent="0.3">
      <c r="A36" s="24" t="s">
        <v>32</v>
      </c>
      <c r="B36" s="122">
        <f>SUM(C36:F36)</f>
        <v>147</v>
      </c>
      <c r="C36" s="225">
        <v>21</v>
      </c>
      <c r="D36" s="226"/>
      <c r="E36" s="227">
        <v>126</v>
      </c>
      <c r="F36" s="226"/>
      <c r="G36" s="66"/>
      <c r="H36" s="16"/>
    </row>
    <row r="37" spans="1:11" x14ac:dyDescent="0.3">
      <c r="A37" s="24" t="s">
        <v>39</v>
      </c>
      <c r="B37" s="122">
        <f t="shared" ref="B37:B39" si="3">SUM(C37:F37)</f>
        <v>226</v>
      </c>
      <c r="C37" s="225">
        <v>35</v>
      </c>
      <c r="D37" s="226"/>
      <c r="E37" s="227">
        <v>191</v>
      </c>
      <c r="F37" s="226"/>
      <c r="G37" s="3"/>
      <c r="H37" s="16"/>
    </row>
    <row r="38" spans="1:11" x14ac:dyDescent="0.3">
      <c r="A38" s="24" t="s">
        <v>38</v>
      </c>
      <c r="B38" s="122">
        <f t="shared" si="3"/>
        <v>183</v>
      </c>
      <c r="C38" s="225">
        <v>18</v>
      </c>
      <c r="D38" s="226"/>
      <c r="E38" s="227">
        <v>165</v>
      </c>
      <c r="F38" s="226"/>
      <c r="G38" s="8"/>
      <c r="H38" s="73"/>
    </row>
    <row r="39" spans="1:11" x14ac:dyDescent="0.3">
      <c r="A39" s="24" t="s">
        <v>43</v>
      </c>
      <c r="B39" s="122">
        <f t="shared" si="3"/>
        <v>258</v>
      </c>
      <c r="C39" s="225">
        <v>31</v>
      </c>
      <c r="D39" s="226"/>
      <c r="E39" s="227">
        <v>227</v>
      </c>
      <c r="F39" s="226"/>
      <c r="G39" s="3"/>
      <c r="H39" s="16"/>
    </row>
    <row r="40" spans="1:11" x14ac:dyDescent="0.3">
      <c r="A40" s="24" t="s">
        <v>37</v>
      </c>
      <c r="B40" s="7">
        <f>SUM(C40:F40)</f>
        <v>253</v>
      </c>
      <c r="C40" s="225">
        <v>35</v>
      </c>
      <c r="D40" s="226"/>
      <c r="E40" s="227">
        <v>218</v>
      </c>
      <c r="F40" s="226"/>
      <c r="G40" s="3"/>
      <c r="H40" s="16"/>
    </row>
    <row r="41" spans="1:11" x14ac:dyDescent="0.3">
      <c r="A41" s="24" t="s">
        <v>36</v>
      </c>
      <c r="B41" s="7">
        <f>SUM(C41:F41)</f>
        <v>240</v>
      </c>
      <c r="C41" s="225">
        <v>39</v>
      </c>
      <c r="D41" s="226"/>
      <c r="E41" s="227">
        <v>201</v>
      </c>
      <c r="F41" s="226"/>
      <c r="G41" s="3"/>
      <c r="H41" s="16"/>
    </row>
    <row r="42" spans="1:11" x14ac:dyDescent="0.3">
      <c r="A42" s="24" t="s">
        <v>48</v>
      </c>
      <c r="B42" s="7">
        <v>314</v>
      </c>
      <c r="C42" s="225">
        <v>38</v>
      </c>
      <c r="D42" s="226"/>
      <c r="E42" s="227">
        <v>276</v>
      </c>
      <c r="F42" s="226"/>
      <c r="G42" s="3"/>
      <c r="H42" s="16"/>
    </row>
    <row r="43" spans="1:11" x14ac:dyDescent="0.3">
      <c r="A43" s="24" t="s">
        <v>51</v>
      </c>
      <c r="B43" s="7">
        <f>SUM(C43:F43)</f>
        <v>411</v>
      </c>
      <c r="C43" s="225">
        <v>31</v>
      </c>
      <c r="D43" s="226"/>
      <c r="E43" s="227">
        <v>380</v>
      </c>
      <c r="F43" s="226"/>
      <c r="G43" s="3"/>
      <c r="H43" s="16"/>
    </row>
    <row r="44" spans="1:11" x14ac:dyDescent="0.3">
      <c r="A44" s="24" t="s">
        <v>30</v>
      </c>
      <c r="B44" s="7">
        <f>SUM(C44:F44)</f>
        <v>247</v>
      </c>
      <c r="C44" s="225">
        <v>28</v>
      </c>
      <c r="D44" s="226"/>
      <c r="E44" s="227">
        <v>219</v>
      </c>
      <c r="F44" s="226"/>
      <c r="G44" s="3"/>
      <c r="H44" s="16"/>
    </row>
    <row r="45" spans="1:11" x14ac:dyDescent="0.3">
      <c r="A45" s="24" t="s">
        <v>50</v>
      </c>
      <c r="B45" s="7">
        <f>SUM(C45:F45)</f>
        <v>217</v>
      </c>
      <c r="C45" s="225">
        <v>13</v>
      </c>
      <c r="D45" s="226"/>
      <c r="E45" s="227">
        <v>204</v>
      </c>
      <c r="F45" s="226"/>
      <c r="G45" s="3"/>
      <c r="H45" s="16"/>
    </row>
    <row r="46" spans="1:11" x14ac:dyDescent="0.25">
      <c r="A46" s="24" t="s">
        <v>46</v>
      </c>
      <c r="B46" s="7">
        <f>SUM(C46:F46)</f>
        <v>221</v>
      </c>
      <c r="C46" s="228">
        <v>29</v>
      </c>
      <c r="D46" s="229"/>
      <c r="E46" s="227">
        <v>192</v>
      </c>
      <c r="F46" s="226"/>
      <c r="G46" s="3"/>
      <c r="H46" s="16"/>
    </row>
    <row r="47" spans="1:11" x14ac:dyDescent="0.3">
      <c r="A47" s="46" t="s">
        <v>42</v>
      </c>
      <c r="B47" s="7">
        <f>SUM(C47:F47)</f>
        <v>204</v>
      </c>
      <c r="C47" s="225">
        <v>34</v>
      </c>
      <c r="D47" s="226"/>
      <c r="E47" s="227">
        <v>170</v>
      </c>
      <c r="F47" s="226"/>
      <c r="G47" s="30"/>
      <c r="H47" s="16"/>
    </row>
    <row r="48" spans="1:11" x14ac:dyDescent="0.3">
      <c r="A48" s="41" t="s">
        <v>62</v>
      </c>
      <c r="B48" s="45">
        <f>SUM(B36:B47)</f>
        <v>2921</v>
      </c>
      <c r="C48" s="222">
        <f>SUM(C36:D47)</f>
        <v>352</v>
      </c>
      <c r="D48" s="223"/>
      <c r="E48" s="224">
        <f>SUM(E36:F47)</f>
        <v>2569</v>
      </c>
      <c r="F48" s="223"/>
      <c r="G48" s="43"/>
      <c r="H48" s="80"/>
    </row>
    <row r="49" spans="1:8" x14ac:dyDescent="0.3">
      <c r="A49" s="41" t="s">
        <v>59</v>
      </c>
      <c r="B49" s="45">
        <v>1467</v>
      </c>
      <c r="C49" s="222">
        <v>156</v>
      </c>
      <c r="D49" s="223"/>
      <c r="E49" s="224">
        <v>1311</v>
      </c>
      <c r="F49" s="223"/>
      <c r="G49" s="25"/>
      <c r="H49" s="80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4:A35"/>
    <mergeCell ref="B34:B35"/>
    <mergeCell ref="C34:F34"/>
    <mergeCell ref="G34:G35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8:D48"/>
    <mergeCell ref="E48:F48"/>
    <mergeCell ref="C49:D49"/>
    <mergeCell ref="E49:F49"/>
    <mergeCell ref="C45:D45"/>
    <mergeCell ref="E45:F45"/>
    <mergeCell ref="C46:D46"/>
    <mergeCell ref="E46:F46"/>
    <mergeCell ref="C47:D47"/>
    <mergeCell ref="E47:F47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F21" sqref="F21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214" t="s">
        <v>6</v>
      </c>
      <c r="B1" s="214"/>
      <c r="C1" s="214"/>
      <c r="D1" s="214"/>
      <c r="E1" s="214"/>
      <c r="F1" s="214"/>
      <c r="G1" s="214"/>
      <c r="H1" s="214"/>
      <c r="I1" s="23"/>
      <c r="J1" s="23"/>
      <c r="K1" s="23"/>
      <c r="L1" s="23"/>
      <c r="M1" s="23"/>
      <c r="N1" s="23"/>
    </row>
    <row r="2" spans="1:14" ht="20.25" x14ac:dyDescent="0.3">
      <c r="A2" s="190" t="s">
        <v>70</v>
      </c>
      <c r="B2" s="191"/>
      <c r="C2" s="191"/>
      <c r="D2" s="191"/>
      <c r="E2" s="191"/>
      <c r="F2" s="191"/>
      <c r="G2" s="191"/>
      <c r="H2" s="247"/>
      <c r="I2" s="83"/>
      <c r="J2" s="83"/>
      <c r="K2" s="83"/>
      <c r="L2" s="22"/>
      <c r="M2" s="22"/>
      <c r="N2" s="22"/>
    </row>
    <row r="4" spans="1:14" ht="20.100000000000001" customHeight="1" x14ac:dyDescent="0.3">
      <c r="A4" s="216" t="s">
        <v>58</v>
      </c>
      <c r="B4" s="218" t="s">
        <v>26</v>
      </c>
      <c r="C4" s="218"/>
      <c r="D4" s="218"/>
      <c r="E4" s="218"/>
      <c r="F4" s="218"/>
      <c r="G4" s="249"/>
      <c r="H4" s="219"/>
    </row>
    <row r="5" spans="1:14" ht="20.100000000000001" customHeight="1" x14ac:dyDescent="0.3">
      <c r="A5" s="217"/>
      <c r="B5" s="220" t="s">
        <v>9</v>
      </c>
      <c r="C5" s="220"/>
      <c r="D5" s="220"/>
      <c r="E5" s="220"/>
      <c r="F5" s="220"/>
      <c r="G5" s="250"/>
      <c r="H5" s="221"/>
    </row>
    <row r="6" spans="1:14" ht="20.100000000000001" customHeight="1" x14ac:dyDescent="0.3">
      <c r="A6" s="248"/>
      <c r="B6" s="251" t="s">
        <v>0</v>
      </c>
      <c r="C6" s="251"/>
      <c r="D6" s="251"/>
      <c r="E6" s="251"/>
      <c r="F6" s="251"/>
      <c r="G6" s="252"/>
      <c r="H6" s="253"/>
    </row>
    <row r="7" spans="1:14" ht="20.100000000000001" customHeight="1" x14ac:dyDescent="0.3">
      <c r="A7" s="2" t="s">
        <v>66</v>
      </c>
      <c r="H7" s="16"/>
      <c r="I7" s="15"/>
    </row>
    <row r="8" spans="1:14" ht="20.100000000000001" customHeight="1" x14ac:dyDescent="0.3">
      <c r="A8" s="111" t="s">
        <v>44</v>
      </c>
      <c r="B8" s="114" t="s">
        <v>16</v>
      </c>
      <c r="C8" s="110" t="s">
        <v>25</v>
      </c>
      <c r="D8" s="117" t="s">
        <v>52</v>
      </c>
      <c r="E8" s="110" t="s">
        <v>44</v>
      </c>
      <c r="F8" s="110" t="s">
        <v>16</v>
      </c>
      <c r="G8" s="110" t="s">
        <v>25</v>
      </c>
      <c r="H8" s="118" t="s">
        <v>52</v>
      </c>
    </row>
    <row r="9" spans="1:14" ht="20.100000000000001" customHeight="1" x14ac:dyDescent="0.3">
      <c r="A9" s="112" t="s">
        <v>32</v>
      </c>
      <c r="B9" s="26" t="s">
        <v>34</v>
      </c>
      <c r="C9" s="5">
        <v>117</v>
      </c>
      <c r="D9" s="19"/>
      <c r="E9" s="113" t="s">
        <v>48</v>
      </c>
      <c r="F9" s="5">
        <v>21</v>
      </c>
      <c r="G9" s="5">
        <v>349</v>
      </c>
      <c r="H9" s="119"/>
    </row>
    <row r="10" spans="1:14" ht="20.100000000000001" customHeight="1" x14ac:dyDescent="0.3">
      <c r="A10" s="112" t="s">
        <v>39</v>
      </c>
      <c r="B10" s="26">
        <v>15</v>
      </c>
      <c r="C10" s="5">
        <v>247</v>
      </c>
      <c r="D10" s="19"/>
      <c r="E10" s="113" t="s">
        <v>51</v>
      </c>
      <c r="F10" s="26">
        <v>30</v>
      </c>
      <c r="G10" s="26">
        <v>483</v>
      </c>
      <c r="H10" s="133" t="s">
        <v>12</v>
      </c>
    </row>
    <row r="11" spans="1:14" ht="20.100000000000001" customHeight="1" x14ac:dyDescent="0.3">
      <c r="A11" s="112" t="s">
        <v>38</v>
      </c>
      <c r="B11" s="26">
        <v>7</v>
      </c>
      <c r="C11" s="17">
        <v>284</v>
      </c>
      <c r="D11" s="133" t="s">
        <v>12</v>
      </c>
      <c r="E11" s="113" t="s">
        <v>30</v>
      </c>
      <c r="F11" s="17">
        <v>16</v>
      </c>
      <c r="G11" s="17">
        <v>234</v>
      </c>
      <c r="H11" s="119"/>
    </row>
    <row r="12" spans="1:14" ht="20.100000000000001" customHeight="1" x14ac:dyDescent="0.3">
      <c r="A12" s="112" t="s">
        <v>43</v>
      </c>
      <c r="B12" s="26">
        <v>8</v>
      </c>
      <c r="C12" s="26">
        <v>410</v>
      </c>
      <c r="D12" s="133" t="s">
        <v>12</v>
      </c>
      <c r="E12" s="113" t="s">
        <v>50</v>
      </c>
      <c r="F12" s="26">
        <v>50</v>
      </c>
      <c r="G12" s="26">
        <v>247</v>
      </c>
      <c r="H12" s="119"/>
    </row>
    <row r="13" spans="1:14" ht="20.100000000000001" customHeight="1" x14ac:dyDescent="0.3">
      <c r="A13" s="112" t="s">
        <v>37</v>
      </c>
      <c r="B13" s="26">
        <v>19</v>
      </c>
      <c r="C13" s="26">
        <v>265</v>
      </c>
      <c r="D13" s="133" t="s">
        <v>12</v>
      </c>
      <c r="E13" s="113" t="s">
        <v>46</v>
      </c>
      <c r="F13" s="26">
        <v>53</v>
      </c>
      <c r="G13" s="26">
        <v>396</v>
      </c>
      <c r="H13" s="119"/>
    </row>
    <row r="14" spans="1:14" ht="20.100000000000001" customHeight="1" x14ac:dyDescent="0.3">
      <c r="A14" s="112" t="s">
        <v>36</v>
      </c>
      <c r="B14" s="26">
        <v>14</v>
      </c>
      <c r="C14" s="26">
        <v>359</v>
      </c>
      <c r="D14" s="133" t="s">
        <v>12</v>
      </c>
      <c r="E14" s="113" t="s">
        <v>42</v>
      </c>
      <c r="F14" s="26">
        <v>32</v>
      </c>
      <c r="G14" s="26">
        <v>319</v>
      </c>
      <c r="H14" s="119"/>
    </row>
    <row r="15" spans="1:14" ht="20.100000000000001" customHeight="1" x14ac:dyDescent="0.3">
      <c r="A15" s="244" t="s">
        <v>62</v>
      </c>
      <c r="B15" s="245"/>
      <c r="C15" s="245"/>
      <c r="D15" s="245"/>
      <c r="E15" s="246"/>
      <c r="F15" s="115">
        <f>SUM(B9:B14)+F9+F10+F11+F12+F13+F14</f>
        <v>265</v>
      </c>
      <c r="G15" s="115">
        <f>SUM(C9:C14)+G9+G10+G11+G12+G13+G14</f>
        <v>3710</v>
      </c>
      <c r="H15" s="116"/>
    </row>
    <row r="16" spans="1:14" s="2" customFormat="1" x14ac:dyDescent="0.3">
      <c r="A16" s="89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2025-01-02T06:01:27Z</dcterms:modified>
  <cp:version>1200.0100.01</cp:version>
</cp:coreProperties>
</file>