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611154A-4051-4D20-8DAF-9939159AC0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" i="1" l="1"/>
  <c r="G20" i="1"/>
  <c r="E20" i="1"/>
  <c r="C20" i="1"/>
  <c r="E13" i="1"/>
  <c r="G8" i="1"/>
  <c r="F8" i="1"/>
  <c r="D8" i="1"/>
  <c r="C8" i="1"/>
  <c r="B62" i="2"/>
  <c r="J31" i="3"/>
  <c r="B31" i="3" s="1"/>
  <c r="F31" i="3"/>
  <c r="J30" i="3"/>
  <c r="F30" i="3"/>
  <c r="B30" i="3" s="1"/>
  <c r="J29" i="3"/>
  <c r="F29" i="3"/>
  <c r="J28" i="3"/>
  <c r="F28" i="3"/>
  <c r="J27" i="3"/>
  <c r="F27" i="3"/>
  <c r="B27" i="3"/>
  <c r="J26" i="3"/>
  <c r="F26" i="3"/>
  <c r="J25" i="3"/>
  <c r="F25" i="3"/>
  <c r="J24" i="3"/>
  <c r="F24" i="3"/>
  <c r="J23" i="3"/>
  <c r="F23" i="3"/>
  <c r="B23" i="3"/>
  <c r="J22" i="3"/>
  <c r="F22" i="3"/>
  <c r="B22" i="3" s="1"/>
  <c r="J21" i="3"/>
  <c r="B21" i="3" s="1"/>
  <c r="F21" i="3"/>
  <c r="J20" i="3"/>
  <c r="F20" i="3"/>
  <c r="J19" i="3"/>
  <c r="F19" i="3"/>
  <c r="B19" i="3"/>
  <c r="J18" i="3"/>
  <c r="F18" i="3"/>
  <c r="B18" i="3" s="1"/>
  <c r="J17" i="3"/>
  <c r="F17" i="3"/>
  <c r="J16" i="3"/>
  <c r="F16" i="3"/>
  <c r="J15" i="3"/>
  <c r="B15" i="3" s="1"/>
  <c r="F15" i="3"/>
  <c r="J14" i="3"/>
  <c r="F14" i="3"/>
  <c r="B14" i="3" s="1"/>
  <c r="J13" i="3"/>
  <c r="F13" i="3"/>
  <c r="J12" i="3"/>
  <c r="F12" i="3"/>
  <c r="J11" i="3"/>
  <c r="F11" i="3"/>
  <c r="B11" i="3"/>
  <c r="J10" i="3"/>
  <c r="F10" i="3"/>
  <c r="J9" i="3"/>
  <c r="F9" i="3"/>
  <c r="K32" i="2"/>
  <c r="G32" i="2"/>
  <c r="B32" i="2"/>
  <c r="K31" i="2"/>
  <c r="G31" i="2"/>
  <c r="B31" i="2" s="1"/>
  <c r="K30" i="2"/>
  <c r="G30" i="2"/>
  <c r="B30" i="2"/>
  <c r="K29" i="2"/>
  <c r="G29" i="2"/>
  <c r="B29" i="2" s="1"/>
  <c r="K28" i="2"/>
  <c r="G28" i="2"/>
  <c r="B28" i="2" s="1"/>
  <c r="K27" i="2"/>
  <c r="G27" i="2"/>
  <c r="B27" i="2" s="1"/>
  <c r="K26" i="2"/>
  <c r="G26" i="2"/>
  <c r="B26" i="2" s="1"/>
  <c r="K25" i="2"/>
  <c r="G25" i="2"/>
  <c r="B25" i="2"/>
  <c r="K24" i="2"/>
  <c r="G24" i="2"/>
  <c r="B24" i="2"/>
  <c r="K23" i="2"/>
  <c r="G23" i="2"/>
  <c r="B23" i="2" s="1"/>
  <c r="K22" i="2"/>
  <c r="B22" i="2" s="1"/>
  <c r="G22" i="2"/>
  <c r="K21" i="2"/>
  <c r="G21" i="2"/>
  <c r="B21" i="2"/>
  <c r="K20" i="2"/>
  <c r="G20" i="2"/>
  <c r="B20" i="2"/>
  <c r="K19" i="2"/>
  <c r="G19" i="2"/>
  <c r="K18" i="2"/>
  <c r="G18" i="2"/>
  <c r="B18" i="2" s="1"/>
  <c r="K17" i="2"/>
  <c r="B17" i="2" s="1"/>
  <c r="G17" i="2"/>
  <c r="K16" i="2"/>
  <c r="G16" i="2"/>
  <c r="B16" i="2"/>
  <c r="K15" i="2"/>
  <c r="G15" i="2"/>
  <c r="B15" i="2" s="1"/>
  <c r="K14" i="2"/>
  <c r="G14" i="2"/>
  <c r="B14" i="2"/>
  <c r="K13" i="2"/>
  <c r="G13" i="2"/>
  <c r="B13" i="2" s="1"/>
  <c r="K12" i="2"/>
  <c r="G12" i="2"/>
  <c r="B12" i="2"/>
  <c r="K11" i="2"/>
  <c r="G11" i="2"/>
  <c r="B11" i="2" s="1"/>
  <c r="K10" i="2"/>
  <c r="B10" i="2" s="1"/>
  <c r="G10" i="2"/>
  <c r="B61" i="2"/>
  <c r="B60" i="2"/>
  <c r="C33" i="2"/>
  <c r="D33" i="2"/>
  <c r="E33" i="2"/>
  <c r="F33" i="2"/>
  <c r="H33" i="2"/>
  <c r="I33" i="2"/>
  <c r="J33" i="2"/>
  <c r="B14" i="1"/>
  <c r="B16" i="3" l="1"/>
  <c r="B28" i="3"/>
  <c r="B12" i="3"/>
  <c r="B29" i="3"/>
  <c r="B17" i="3"/>
  <c r="B13" i="3"/>
  <c r="B24" i="3"/>
  <c r="B9" i="3"/>
  <c r="B25" i="3"/>
  <c r="B10" i="3"/>
  <c r="B20" i="3"/>
  <c r="B26" i="3"/>
  <c r="B19" i="2"/>
  <c r="G33" i="2"/>
  <c r="K33" i="2"/>
  <c r="B59" i="2"/>
  <c r="B58" i="2"/>
  <c r="B33" i="2" l="1"/>
  <c r="I15" i="4"/>
  <c r="B48" i="3"/>
  <c r="B67" i="2" l="1"/>
  <c r="B57" i="2"/>
  <c r="B56" i="2"/>
  <c r="B55" i="2"/>
  <c r="B54" i="2"/>
  <c r="B13" i="1" l="1"/>
  <c r="H15" i="4"/>
  <c r="G15" i="4"/>
  <c r="E47" i="3"/>
  <c r="G9" i="1" s="1"/>
  <c r="C47" i="3"/>
  <c r="F9" i="1" s="1"/>
  <c r="B46" i="3"/>
  <c r="B45" i="3"/>
  <c r="B44" i="3"/>
  <c r="B43" i="3"/>
  <c r="B42" i="3"/>
  <c r="B41" i="3"/>
  <c r="B40" i="3"/>
  <c r="B39" i="3"/>
  <c r="B38" i="3"/>
  <c r="B37" i="3"/>
  <c r="B36" i="3"/>
  <c r="B35" i="3"/>
  <c r="I32" i="3"/>
  <c r="H32" i="3"/>
  <c r="G32" i="3"/>
  <c r="E32" i="3"/>
  <c r="D32" i="3"/>
  <c r="C32" i="3"/>
  <c r="J32" i="3"/>
  <c r="F32" i="3"/>
  <c r="F66" i="2"/>
  <c r="H21" i="1" s="1"/>
  <c r="E66" i="2"/>
  <c r="G21" i="1" s="1"/>
  <c r="D66" i="2"/>
  <c r="E21" i="1" s="1"/>
  <c r="C66" i="2"/>
  <c r="C21" i="1" s="1"/>
  <c r="B65" i="2"/>
  <c r="B64" i="2"/>
  <c r="J49" i="2"/>
  <c r="J50" i="2" s="1"/>
  <c r="I49" i="2"/>
  <c r="I50" i="2" s="1"/>
  <c r="H49" i="2"/>
  <c r="H50" i="2" s="1"/>
  <c r="F49" i="2"/>
  <c r="F50" i="2" s="1"/>
  <c r="E49" i="2"/>
  <c r="E50" i="2" s="1"/>
  <c r="D49" i="2"/>
  <c r="D50" i="2" s="1"/>
  <c r="C49" i="2"/>
  <c r="C50" i="2" s="1"/>
  <c r="K48" i="2"/>
  <c r="G48" i="2"/>
  <c r="B48" i="2" s="1"/>
  <c r="K47" i="2"/>
  <c r="G47" i="2"/>
  <c r="K46" i="2"/>
  <c r="G46" i="2"/>
  <c r="B46" i="2" s="1"/>
  <c r="K45" i="2"/>
  <c r="G45" i="2"/>
  <c r="K44" i="2"/>
  <c r="G44" i="2"/>
  <c r="K43" i="2"/>
  <c r="G43" i="2"/>
  <c r="K42" i="2"/>
  <c r="G42" i="2"/>
  <c r="K41" i="2"/>
  <c r="G41" i="2"/>
  <c r="K40" i="2"/>
  <c r="G40" i="2"/>
  <c r="B40" i="2"/>
  <c r="K39" i="2"/>
  <c r="G39" i="2"/>
  <c r="B39" i="2" s="1"/>
  <c r="K38" i="2"/>
  <c r="G38" i="2"/>
  <c r="K37" i="2"/>
  <c r="G37" i="2"/>
  <c r="B20" i="1"/>
  <c r="B45" i="2" l="1"/>
  <c r="B43" i="2"/>
  <c r="B44" i="2"/>
  <c r="B37" i="2"/>
  <c r="B41" i="2"/>
  <c r="B47" i="2"/>
  <c r="B47" i="3"/>
  <c r="I9" i="1" s="1"/>
  <c r="B42" i="2"/>
  <c r="B38" i="2"/>
  <c r="K49" i="2"/>
  <c r="D9" i="1" s="1"/>
  <c r="B66" i="2"/>
  <c r="B21" i="1" s="1"/>
  <c r="B32" i="3"/>
  <c r="I8" i="1"/>
  <c r="G49" i="2"/>
  <c r="C9" i="1" s="1"/>
  <c r="B49" i="2" l="1"/>
  <c r="E9" i="1" s="1"/>
  <c r="B9" i="1" s="1"/>
  <c r="K50" i="2"/>
  <c r="G50" i="2"/>
  <c r="E8" i="1"/>
  <c r="B8" i="1" s="1"/>
  <c r="B50" i="2" l="1"/>
</calcChain>
</file>

<file path=xl/sharedStrings.xml><?xml version="1.0" encoding="utf-8"?>
<sst xmlns="http://schemas.openxmlformats.org/spreadsheetml/2006/main" count="195" uniqueCount="72">
  <si>
    <t>일 반</t>
  </si>
  <si>
    <t>2월</t>
  </si>
  <si>
    <t>월별</t>
  </si>
  <si>
    <t>10월</t>
  </si>
  <si>
    <t>비 고</t>
  </si>
  <si>
    <t>월 계</t>
  </si>
  <si>
    <t>12월</t>
  </si>
  <si>
    <t>대출자</t>
  </si>
  <si>
    <t>3월</t>
  </si>
  <si>
    <t>일자별</t>
  </si>
  <si>
    <t>11월</t>
  </si>
  <si>
    <t>7월</t>
  </si>
  <si>
    <t>5월</t>
  </si>
  <si>
    <t>청소년</t>
  </si>
  <si>
    <t>9월</t>
  </si>
  <si>
    <t xml:space="preserve"> </t>
  </si>
  <si>
    <t>1월</t>
  </si>
  <si>
    <t>자료실</t>
  </si>
  <si>
    <t>총계</t>
  </si>
  <si>
    <t>예약자</t>
  </si>
  <si>
    <t>소계</t>
  </si>
  <si>
    <t>8월</t>
  </si>
  <si>
    <t>6월</t>
  </si>
  <si>
    <t>아동</t>
  </si>
  <si>
    <t>비고</t>
  </si>
  <si>
    <t>4월</t>
  </si>
  <si>
    <t>열람자</t>
  </si>
  <si>
    <t>일반</t>
  </si>
  <si>
    <t xml:space="preserve">   ○ 보드게임실 관리 운영</t>
  </si>
  <si>
    <t>이룸청소년도서관 보드게임실 통계보고</t>
  </si>
  <si>
    <t>이룸청소년도서관 연장개방 통계보고</t>
  </si>
  <si>
    <t>이룸청소년도서관 자료실 통계보고</t>
  </si>
  <si>
    <t>▣ 월별 대출자료 현황(일반자료실)</t>
  </si>
  <si>
    <t xml:space="preserve">   ○ 정기간행물 등록 및 관리</t>
  </si>
  <si>
    <t xml:space="preserve">   ○ 자료실, 보드게임실 야간연장개방(18:00~21:00)</t>
  </si>
  <si>
    <t>※스마트도서관 포함</t>
  </si>
  <si>
    <t>▣ 월별 이용자 현황</t>
  </si>
  <si>
    <t>보드게임실 이용 현황</t>
  </si>
  <si>
    <t>주   요
업무내용</t>
  </si>
  <si>
    <t>2026년 총계</t>
  </si>
  <si>
    <t xml:space="preserve">   [단위 : 권]</t>
  </si>
  <si>
    <t>▣ 이용자 통계</t>
  </si>
  <si>
    <t>2025년 총계</t>
  </si>
  <si>
    <t>주  요
업무내용</t>
  </si>
  <si>
    <t>※반입회원 포함</t>
  </si>
  <si>
    <t>※스마트/미추홀 포함</t>
  </si>
  <si>
    <t>▣ 회원가입 통계</t>
  </si>
  <si>
    <t>▣ 일별 이용자 현황</t>
  </si>
  <si>
    <t xml:space="preserve">   [단위 : 명]</t>
  </si>
  <si>
    <t>총계
(명)</t>
  </si>
  <si>
    <t>현장이용자</t>
  </si>
  <si>
    <t>대출권수</t>
  </si>
  <si>
    <t>총    계</t>
  </si>
  <si>
    <t>총계(권)</t>
  </si>
  <si>
    <t>일반/아동</t>
  </si>
  <si>
    <t>대출자료</t>
  </si>
  <si>
    <t>스마트도서관</t>
  </si>
  <si>
    <t>이용자수</t>
  </si>
  <si>
    <t>관외 대출자</t>
  </si>
  <si>
    <t>총계(명)</t>
  </si>
  <si>
    <t xml:space="preserve">합 계 </t>
  </si>
  <si>
    <t>보드게임실</t>
  </si>
  <si>
    <t>2026년계</t>
  </si>
  <si>
    <t>▣ 대출자료통계(전체)</t>
  </si>
  <si>
    <t>프로그램
이용자수
[야간]</t>
  </si>
  <si>
    <t xml:space="preserve">   ○ 보드게임실 관리 / 프로그램 운영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</si>
  <si>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</si>
  <si>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※[야간]프로그램 이용자수 포함</t>
    <phoneticPr fontId="15" type="noConversion"/>
  </si>
  <si>
    <t>이룸청소년도서관 이용통계</t>
  </si>
  <si>
    <t>2026. 9. 1. ~ 9. 30.</t>
    <phoneticPr fontId="15" type="noConversion"/>
  </si>
  <si>
    <t>9월  통계</t>
    <phoneticPr fontId="15" type="noConversion"/>
  </si>
  <si>
    <t>9월 통계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</si>
</sst>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theme="0" tint="-0.499984740745262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FFFCC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4" fillId="0" borderId="0">
      <alignment vertical="center"/>
    </xf>
    <xf numFmtId="0" fontId="9" fillId="0" borderId="0" xfId="0" applyNumberFormat="1" applyFont="1">
      <alignment vertical="center"/>
    </xf>
    <xf numFmtId="41" fontId="14" fillId="0" borderId="0">
      <alignment vertical="center"/>
    </xf>
    <xf numFmtId="41" fontId="14" fillId="0" borderId="0">
      <alignment vertical="center"/>
    </xf>
  </cellStyleXfs>
  <cellXfs count="26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41" fontId="2" fillId="6" borderId="6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3" fillId="5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6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vertical="center" shrinkToFit="1"/>
      <protection locked="0"/>
    </xf>
    <xf numFmtId="41" fontId="2" fillId="6" borderId="7" xfId="1" applyNumberFormat="1" applyFont="1" applyFill="1" applyBorder="1" applyAlignment="1" applyProtection="1">
      <alignment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7" xfId="0" applyNumberFormat="1" applyBorder="1">
      <alignment vertical="center"/>
    </xf>
    <xf numFmtId="0" fontId="9" fillId="8" borderId="18" xfId="0" applyNumberFormat="1" applyFont="1" applyFill="1" applyBorder="1" applyAlignment="1">
      <alignment horizontal="center" vertical="center" wrapText="1"/>
    </xf>
    <xf numFmtId="0" fontId="0" fillId="0" borderId="19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9" borderId="20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0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4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1" xfId="1" applyNumberFormat="1" applyFont="1" applyFill="1" applyBorder="1" applyAlignment="1" applyProtection="1">
      <alignment vertical="center" shrinkToFit="1"/>
      <protection locked="0"/>
    </xf>
    <xf numFmtId="41" fontId="2" fillId="6" borderId="22" xfId="1" applyNumberFormat="1" applyFont="1" applyFill="1" applyBorder="1" applyAlignment="1" applyProtection="1">
      <alignment vertical="center" shrinkToFit="1"/>
      <protection locked="0"/>
    </xf>
    <xf numFmtId="0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0" borderId="23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4" xfId="0" applyNumberFormat="1" applyFont="1" applyBorder="1" applyAlignment="1" applyProtection="1">
      <alignment vertical="center" shrinkToFit="1"/>
      <protection locked="0"/>
    </xf>
    <xf numFmtId="41" fontId="2" fillId="4" borderId="22" xfId="1" applyNumberFormat="1" applyFont="1" applyFill="1" applyBorder="1" applyAlignment="1" applyProtection="1">
      <alignment vertical="center" shrinkToFit="1"/>
      <protection locked="0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9" fillId="10" borderId="21" xfId="1" applyNumberFormat="1" applyFont="1" applyFill="1" applyBorder="1" applyAlignment="1" applyProtection="1">
      <alignment horizontal="right" vertical="center" shrinkToFit="1"/>
      <protection locked="0"/>
    </xf>
    <xf numFmtId="41" fontId="1" fillId="10" borderId="2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41" fontId="9" fillId="10" borderId="27" xfId="1" applyNumberFormat="1" applyFont="1" applyFill="1" applyBorder="1" applyAlignment="1" applyProtection="1">
      <alignment horizontal="center" vertical="center"/>
      <protection locked="0"/>
    </xf>
    <xf numFmtId="41" fontId="11" fillId="0" borderId="0" xfId="0" applyNumberFormat="1" applyFont="1">
      <alignment vertical="center"/>
    </xf>
    <xf numFmtId="0" fontId="11" fillId="0" borderId="0" xfId="0" applyNumberFormat="1" applyFont="1">
      <alignment vertical="center"/>
    </xf>
    <xf numFmtId="41" fontId="1" fillId="4" borderId="8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9" xfId="3" applyNumberFormat="1" applyFont="1" applyFill="1" applyBorder="1" applyAlignment="1" applyProtection="1">
      <alignment horizontal="right" vertical="center" shrinkToFit="1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4" xfId="0" applyNumberFormat="1" applyFont="1" applyFill="1" applyBorder="1" applyAlignment="1" applyProtection="1">
      <alignment horizontal="center" vertical="center"/>
      <protection locked="0"/>
    </xf>
    <xf numFmtId="0" fontId="9" fillId="12" borderId="30" xfId="0" applyNumberFormat="1" applyFont="1" applyFill="1" applyBorder="1" applyAlignment="1" applyProtection="1">
      <alignment horizontal="center" vertical="center" wrapText="1"/>
      <protection locked="0"/>
    </xf>
    <xf numFmtId="41" fontId="12" fillId="10" borderId="22" xfId="1" applyNumberFormat="1" applyFont="1" applyFill="1" applyBorder="1" applyAlignment="1" applyProtection="1">
      <alignment horizontal="left" vertical="top" shrinkToFit="1"/>
      <protection locked="0"/>
    </xf>
    <xf numFmtId="0" fontId="1" fillId="0" borderId="32" xfId="0" applyNumberFormat="1" applyFont="1" applyBorder="1" applyAlignment="1" applyProtection="1">
      <alignment vertical="center" shrinkToFit="1"/>
      <protection locked="0"/>
    </xf>
    <xf numFmtId="0" fontId="2" fillId="4" borderId="33" xfId="0" applyNumberFormat="1" applyFont="1" applyFill="1" applyBorder="1" applyAlignment="1" applyProtection="1">
      <alignment vertical="center" shrinkToFit="1"/>
      <protection locked="0"/>
    </xf>
    <xf numFmtId="41" fontId="0" fillId="0" borderId="0" xfId="2" applyNumberFormat="1" applyFont="1" applyFill="1" applyBorder="1" applyAlignment="1" applyProtection="1">
      <alignment vertical="center"/>
    </xf>
    <xf numFmtId="41" fontId="2" fillId="6" borderId="7" xfId="1" applyNumberFormat="1" applyFont="1" applyFill="1" applyBorder="1" applyAlignment="1" applyProtection="1">
      <alignment horizontal="right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right" vertical="center" shrinkToFit="1"/>
      <protection locked="0"/>
    </xf>
    <xf numFmtId="0" fontId="10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NumberFormat="1" applyBorder="1" applyAlignment="1">
      <alignment horizontal="center" vertical="center"/>
    </xf>
    <xf numFmtId="0" fontId="0" fillId="6" borderId="7" xfId="0" applyNumberFormat="1" applyFill="1" applyBorder="1" applyAlignment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vertical="center" shrinkToFit="1"/>
      <protection locked="0"/>
    </xf>
    <xf numFmtId="41" fontId="1" fillId="0" borderId="23" xfId="1" applyNumberFormat="1" applyFont="1" applyFill="1" applyBorder="1" applyAlignment="1" applyProtection="1">
      <alignment vertical="center" shrinkToFit="1"/>
      <protection locked="0"/>
    </xf>
    <xf numFmtId="41" fontId="1" fillId="4" borderId="23" xfId="1" applyNumberFormat="1" applyFont="1" applyFill="1" applyBorder="1" applyAlignment="1" applyProtection="1">
      <alignment horizontal="right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wrapText="1" shrinkToFit="1"/>
      <protection locked="0"/>
    </xf>
    <xf numFmtId="41" fontId="1" fillId="0" borderId="2" xfId="1" applyFont="1" applyBorder="1" applyAlignment="1" applyProtection="1">
      <alignment vertical="center" shrinkToFit="1"/>
      <protection locked="0"/>
    </xf>
    <xf numFmtId="41" fontId="2" fillId="6" borderId="6" xfId="1" applyFont="1" applyFill="1" applyBorder="1" applyAlignment="1" applyProtection="1">
      <alignment vertical="center" shrinkToFit="1"/>
      <protection locked="0"/>
    </xf>
    <xf numFmtId="41" fontId="2" fillId="6" borderId="25" xfId="1" applyFont="1" applyFill="1" applyBorder="1" applyAlignment="1" applyProtection="1">
      <alignment vertical="center" shrinkToFit="1"/>
      <protection locked="0"/>
    </xf>
    <xf numFmtId="0" fontId="2" fillId="6" borderId="46" xfId="0" applyNumberFormat="1" applyFont="1" applyFill="1" applyBorder="1" applyAlignment="1" applyProtection="1">
      <alignment horizontal="center" vertical="center"/>
      <protection locked="0"/>
    </xf>
    <xf numFmtId="41" fontId="2" fillId="6" borderId="48" xfId="1" applyFont="1" applyFill="1" applyBorder="1" applyAlignment="1" applyProtection="1">
      <alignment vertical="center" shrinkToFit="1"/>
      <protection locked="0"/>
    </xf>
    <xf numFmtId="41" fontId="2" fillId="6" borderId="7" xfId="1" applyFont="1" applyFill="1" applyBorder="1" applyAlignment="1" applyProtection="1">
      <alignment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2" fillId="6" borderId="21" xfId="1" applyFont="1" applyFill="1" applyBorder="1" applyAlignment="1" applyProtection="1">
      <alignment vertical="center" shrinkToFit="1"/>
      <protection locked="0"/>
    </xf>
    <xf numFmtId="41" fontId="16" fillId="6" borderId="21" xfId="1" applyFont="1" applyFill="1" applyBorder="1" applyAlignment="1" applyProtection="1">
      <alignment vertical="center" shrinkToFit="1"/>
      <protection locked="0"/>
    </xf>
    <xf numFmtId="0" fontId="10" fillId="3" borderId="2" xfId="0" applyFont="1" applyFill="1" applyBorder="1" applyAlignment="1" applyProtection="1">
      <alignment horizontal="center" vertical="center"/>
      <protection locked="0"/>
    </xf>
    <xf numFmtId="41" fontId="17" fillId="10" borderId="21" xfId="4" applyNumberFormat="1" applyFont="1" applyFill="1" applyBorder="1" applyAlignment="1" applyProtection="1">
      <alignment horizontal="right" vertical="center" shrinkToFit="1"/>
      <protection locked="0"/>
    </xf>
    <xf numFmtId="41" fontId="17" fillId="4" borderId="2" xfId="1" applyNumberFormat="1" applyFont="1" applyFill="1" applyBorder="1" applyAlignment="1" applyProtection="1">
      <alignment horizontal="center" vertical="center"/>
      <protection locked="0"/>
    </xf>
    <xf numFmtId="176" fontId="0" fillId="5" borderId="35" xfId="0" applyNumberFormat="1" applyFill="1" applyBorder="1" applyAlignment="1" applyProtection="1">
      <alignment horizontal="center" vertical="center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" fillId="4" borderId="28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right" vertical="center" shrinkToFit="1"/>
      <protection locked="0"/>
    </xf>
    <xf numFmtId="41" fontId="1" fillId="3" borderId="31" xfId="1" applyFont="1" applyFill="1" applyBorder="1" applyAlignment="1" applyProtection="1">
      <alignment vertical="center" shrinkToFit="1"/>
      <protection locked="0"/>
    </xf>
    <xf numFmtId="41" fontId="1" fillId="13" borderId="14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4" borderId="2" xfId="3" applyFont="1" applyFill="1" applyBorder="1" applyAlignment="1" applyProtection="1">
      <alignment horizontal="right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" fillId="4" borderId="1" xfId="0" applyFont="1" applyFill="1" applyBorder="1" applyAlignment="1" applyProtection="1">
      <alignment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7" fillId="4" borderId="38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7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37" xfId="1" applyNumberFormat="1" applyFont="1" applyFill="1" applyBorder="1" applyAlignment="1" applyProtection="1">
      <alignment horizontal="center" vertical="center"/>
      <protection locked="0"/>
    </xf>
    <xf numFmtId="41" fontId="9" fillId="10" borderId="26" xfId="1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9" borderId="20" xfId="0" applyNumberFormat="1" applyFont="1" applyFill="1" applyBorder="1" applyAlignment="1">
      <alignment horizontal="center" vertical="center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3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8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0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0" borderId="21" xfId="4" applyNumberFormat="1" applyFont="1" applyFill="1" applyBorder="1" applyAlignment="1" applyProtection="1">
      <alignment horizontal="center" vertical="center" shrinkToFit="1"/>
      <protection locked="0"/>
    </xf>
    <xf numFmtId="0" fontId="9" fillId="7" borderId="39" xfId="0" applyNumberFormat="1" applyFont="1" applyFill="1" applyBorder="1" applyAlignment="1" applyProtection="1">
      <alignment horizontal="center" vertical="center"/>
      <protection locked="0"/>
    </xf>
    <xf numFmtId="0" fontId="9" fillId="7" borderId="40" xfId="0" applyNumberFormat="1" applyFont="1" applyFill="1" applyBorder="1" applyAlignment="1" applyProtection="1">
      <alignment horizontal="center" vertical="center"/>
      <protection locked="0"/>
    </xf>
    <xf numFmtId="0" fontId="9" fillId="7" borderId="41" xfId="0" applyNumberFormat="1" applyFont="1" applyFill="1" applyBorder="1" applyAlignment="1" applyProtection="1">
      <alignment horizontal="center" vertical="center"/>
      <protection locked="0"/>
    </xf>
    <xf numFmtId="0" fontId="4" fillId="0" borderId="23" xfId="0" applyNumberFormat="1" applyFont="1" applyBorder="1" applyAlignment="1" applyProtection="1">
      <alignment horizontal="center" vertical="center"/>
      <protection locked="0"/>
    </xf>
    <xf numFmtId="0" fontId="4" fillId="0" borderId="38" xfId="0" applyNumberFormat="1" applyFont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41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40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0" xfId="0" applyNumberFormat="1" applyFont="1" applyBorder="1" applyAlignment="1" applyProtection="1">
      <alignment vertical="center"/>
      <protection locked="0"/>
    </xf>
    <xf numFmtId="0" fontId="13" fillId="0" borderId="15" xfId="0" applyNumberFormat="1" applyFont="1" applyBorder="1" applyAlignment="1" applyProtection="1">
      <alignment vertical="center"/>
      <protection locked="0"/>
    </xf>
    <xf numFmtId="0" fontId="11" fillId="0" borderId="2" xfId="0" applyNumberFormat="1" applyFont="1" applyBorder="1" applyAlignment="1" applyProtection="1">
      <alignment vertical="center"/>
      <protection locked="0"/>
    </xf>
    <xf numFmtId="0" fontId="11" fillId="0" borderId="1" xfId="0" applyNumberFormat="1" applyFont="1" applyBorder="1" applyAlignment="1" applyProtection="1">
      <alignment vertical="center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46" xfId="1" applyFont="1" applyFill="1" applyBorder="1" applyAlignment="1" applyProtection="1">
      <alignment horizontal="center" vertical="center" shrinkToFit="1"/>
      <protection locked="0"/>
    </xf>
    <xf numFmtId="41" fontId="2" fillId="6" borderId="34" xfId="1" applyFont="1" applyFill="1" applyBorder="1" applyAlignment="1" applyProtection="1">
      <alignment horizontal="center" vertical="center" shrinkToFit="1"/>
      <protection locked="0"/>
    </xf>
    <xf numFmtId="41" fontId="2" fillId="6" borderId="25" xfId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40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39" xfId="0" applyNumberFormat="1" applyFont="1" applyBorder="1" applyAlignment="1" applyProtection="1">
      <alignment horizontal="left" vertical="center"/>
      <protection locked="0"/>
    </xf>
    <xf numFmtId="0" fontId="11" fillId="0" borderId="40" xfId="0" applyNumberFormat="1" applyFont="1" applyBorder="1" applyAlignment="1" applyProtection="1">
      <alignment horizontal="left" vertical="center"/>
      <protection locked="0"/>
    </xf>
    <xf numFmtId="0" fontId="11" fillId="0" borderId="44" xfId="0" applyNumberFormat="1" applyFont="1" applyBorder="1" applyAlignment="1" applyProtection="1">
      <alignment horizontal="left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27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6" borderId="46" xfId="0" applyNumberFormat="1" applyFont="1" applyFill="1" applyBorder="1" applyAlignment="1" applyProtection="1">
      <alignment horizontal="center" vertical="center"/>
      <protection locked="0"/>
    </xf>
    <xf numFmtId="0" fontId="2" fillId="6" borderId="49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9" xfId="0" applyNumberFormat="1" applyFont="1" applyBorder="1" applyAlignment="1" applyProtection="1">
      <alignment vertical="center"/>
      <protection locked="0"/>
    </xf>
    <xf numFmtId="0" fontId="11" fillId="0" borderId="23" xfId="0" applyNumberFormat="1" applyFont="1" applyBorder="1" applyAlignment="1" applyProtection="1">
      <alignment vertical="center"/>
      <protection locked="0"/>
    </xf>
    <xf numFmtId="0" fontId="11" fillId="0" borderId="21" xfId="0" applyNumberFormat="1" applyFont="1" applyBorder="1" applyAlignment="1" applyProtection="1">
      <alignment vertical="center"/>
      <protection locked="0"/>
    </xf>
    <xf numFmtId="0" fontId="11" fillId="0" borderId="37" xfId="0" applyNumberFormat="1" applyFont="1" applyBorder="1" applyAlignment="1" applyProtection="1">
      <alignment vertical="center"/>
      <protection locked="0"/>
    </xf>
    <xf numFmtId="0" fontId="11" fillId="0" borderId="22" xfId="0" applyNumberFormat="1" applyFont="1" applyBorder="1" applyAlignment="1" applyProtection="1">
      <alignment vertical="center"/>
      <protection locked="0"/>
    </xf>
    <xf numFmtId="0" fontId="6" fillId="0" borderId="50" xfId="0" applyNumberFormat="1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6"/>
  <sheetViews>
    <sheetView tabSelected="1" zoomScaleNormal="100" zoomScaleSheetLayoutView="80" workbookViewId="0">
      <selection activeCell="M10" sqref="M10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1" max="11" width="9" bestFit="1" customWidth="1"/>
  </cols>
  <sheetData>
    <row r="1" spans="1:12" ht="37.5" customHeight="1" x14ac:dyDescent="0.3">
      <c r="A1" s="267" t="s">
        <v>68</v>
      </c>
      <c r="B1" s="267"/>
      <c r="C1" s="267"/>
      <c r="D1" s="267"/>
      <c r="E1" s="267"/>
      <c r="F1" s="267"/>
      <c r="G1" s="267"/>
      <c r="H1" s="267"/>
      <c r="I1" s="267"/>
      <c r="J1" s="43"/>
      <c r="K1" s="43"/>
      <c r="L1" s="43"/>
    </row>
    <row r="2" spans="1:12" ht="27" customHeight="1" x14ac:dyDescent="0.3">
      <c r="A2" s="197" t="s">
        <v>69</v>
      </c>
      <c r="B2" s="198"/>
      <c r="C2" s="198"/>
      <c r="D2" s="198"/>
      <c r="E2" s="198"/>
      <c r="F2" s="198"/>
      <c r="G2" s="198"/>
      <c r="H2" s="198"/>
      <c r="I2" s="198"/>
      <c r="J2" s="121"/>
      <c r="K2" s="121"/>
      <c r="L2" s="44"/>
    </row>
    <row r="3" spans="1:12" ht="27" customHeight="1" x14ac:dyDescent="0.3">
      <c r="A3" s="45"/>
      <c r="B3" s="45"/>
    </row>
    <row r="4" spans="1:12" ht="27.75" customHeight="1" x14ac:dyDescent="0.3">
      <c r="A4" s="46" t="s">
        <v>41</v>
      </c>
      <c r="B4" s="46"/>
      <c r="C4" s="47"/>
      <c r="D4" s="47"/>
      <c r="E4" s="47" t="s">
        <v>15</v>
      </c>
      <c r="F4" s="47"/>
      <c r="G4" s="47"/>
      <c r="H4" s="47"/>
      <c r="I4" s="47"/>
    </row>
    <row r="5" spans="1:12" ht="16.5" customHeight="1" x14ac:dyDescent="0.3">
      <c r="A5" s="48"/>
      <c r="B5" s="48"/>
      <c r="C5" s="48"/>
      <c r="D5" s="48"/>
      <c r="E5" s="48"/>
      <c r="F5" s="48"/>
      <c r="G5" s="48"/>
      <c r="H5" s="48"/>
      <c r="I5" s="49" t="s">
        <v>48</v>
      </c>
    </row>
    <row r="6" spans="1:12" ht="27" customHeight="1" x14ac:dyDescent="0.3">
      <c r="A6" s="84" t="s">
        <v>9</v>
      </c>
      <c r="B6" s="86" t="s">
        <v>18</v>
      </c>
      <c r="C6" s="194" t="s">
        <v>17</v>
      </c>
      <c r="D6" s="195"/>
      <c r="E6" s="196"/>
      <c r="F6" s="182" t="s">
        <v>61</v>
      </c>
      <c r="G6" s="182"/>
      <c r="H6" s="182"/>
      <c r="I6" s="182"/>
    </row>
    <row r="7" spans="1:12" ht="27" customHeight="1" x14ac:dyDescent="0.3">
      <c r="A7" s="85"/>
      <c r="B7" s="87"/>
      <c r="C7" s="83" t="s">
        <v>7</v>
      </c>
      <c r="D7" s="83" t="s">
        <v>26</v>
      </c>
      <c r="E7" s="83" t="s">
        <v>20</v>
      </c>
      <c r="F7" s="83" t="s">
        <v>19</v>
      </c>
      <c r="G7" s="199" t="s">
        <v>50</v>
      </c>
      <c r="H7" s="199"/>
      <c r="I7" s="83" t="s">
        <v>20</v>
      </c>
    </row>
    <row r="8" spans="1:12" ht="27" customHeight="1" x14ac:dyDescent="0.3">
      <c r="A8" s="126" t="s">
        <v>70</v>
      </c>
      <c r="B8" s="88">
        <f>SUM(E8,I8)</f>
        <v>1176</v>
      </c>
      <c r="C8" s="89">
        <f>SUM(일반자료실!G45)</f>
        <v>185</v>
      </c>
      <c r="D8" s="89">
        <f>SUM(일반자료실!K45)</f>
        <v>834</v>
      </c>
      <c r="E8" s="90">
        <f>SUM(C8:D8)</f>
        <v>1019</v>
      </c>
      <c r="F8" s="53">
        <f>SUM(보드게임실!C43)</f>
        <v>30</v>
      </c>
      <c r="G8" s="192">
        <f>SUM(보드게임실!E43)</f>
        <v>127</v>
      </c>
      <c r="H8" s="192"/>
      <c r="I8" s="91">
        <f>F8+G8</f>
        <v>157</v>
      </c>
    </row>
    <row r="9" spans="1:12" ht="27" customHeight="1" x14ac:dyDescent="0.3">
      <c r="A9" s="127" t="s">
        <v>62</v>
      </c>
      <c r="B9" s="112">
        <f>SUM(E9+I9)</f>
        <v>11223</v>
      </c>
      <c r="C9" s="152">
        <f>SUM(일반자료실!G49)</f>
        <v>1572</v>
      </c>
      <c r="D9" s="113">
        <f>SUM(일반자료실!K49)</f>
        <v>7687</v>
      </c>
      <c r="E9" s="113">
        <f>SUM(일반자료실!B49)</f>
        <v>9259</v>
      </c>
      <c r="F9" s="113">
        <f>SUM(보드게임실!C47)</f>
        <v>326</v>
      </c>
      <c r="G9" s="193">
        <f>SUM(보드게임실!E47)</f>
        <v>1638</v>
      </c>
      <c r="H9" s="193"/>
      <c r="I9" s="112">
        <f>SUM(보드게임실!B47)</f>
        <v>1964</v>
      </c>
      <c r="K9" s="131"/>
    </row>
    <row r="10" spans="1:12" ht="35.25" customHeight="1" x14ac:dyDescent="0.3">
      <c r="A10" s="47" t="s">
        <v>46</v>
      </c>
      <c r="B10" s="47"/>
      <c r="C10" s="47"/>
      <c r="D10" s="47"/>
      <c r="E10" s="47"/>
      <c r="F10" s="47"/>
      <c r="G10" s="47"/>
      <c r="H10" s="47"/>
      <c r="I10" s="47"/>
    </row>
    <row r="11" spans="1:12" x14ac:dyDescent="0.3">
      <c r="A11" s="48"/>
      <c r="B11" s="48"/>
      <c r="C11" s="48"/>
      <c r="D11" s="48"/>
      <c r="E11" s="48"/>
      <c r="F11" s="48"/>
      <c r="G11" s="48"/>
      <c r="H11" s="48"/>
      <c r="I11" s="49" t="s">
        <v>48</v>
      </c>
    </row>
    <row r="12" spans="1:12" ht="27" customHeight="1" x14ac:dyDescent="0.3">
      <c r="A12" s="77" t="s">
        <v>9</v>
      </c>
      <c r="B12" s="78" t="s">
        <v>18</v>
      </c>
      <c r="C12" s="194" t="s">
        <v>27</v>
      </c>
      <c r="D12" s="195"/>
      <c r="E12" s="194" t="s">
        <v>13</v>
      </c>
      <c r="F12" s="196"/>
      <c r="G12" s="194" t="s">
        <v>23</v>
      </c>
      <c r="H12" s="196"/>
      <c r="I12" s="54" t="s">
        <v>24</v>
      </c>
    </row>
    <row r="13" spans="1:12" ht="27" customHeight="1" x14ac:dyDescent="0.3">
      <c r="A13" s="126" t="s">
        <v>71</v>
      </c>
      <c r="B13" s="55">
        <f>SUM(C13:H13)</f>
        <v>7</v>
      </c>
      <c r="C13" s="187">
        <v>5</v>
      </c>
      <c r="D13" s="188"/>
      <c r="E13" s="187">
        <f>-J171</f>
        <v>0</v>
      </c>
      <c r="F13" s="188"/>
      <c r="G13" s="187">
        <v>2</v>
      </c>
      <c r="H13" s="188"/>
      <c r="I13" s="80" t="s">
        <v>44</v>
      </c>
    </row>
    <row r="14" spans="1:12" ht="27" customHeight="1" x14ac:dyDescent="0.3">
      <c r="A14" s="127" t="s">
        <v>62</v>
      </c>
      <c r="B14" s="114">
        <f>SUM(C14:H14)</f>
        <v>77</v>
      </c>
      <c r="C14" s="176">
        <v>59</v>
      </c>
      <c r="D14" s="189"/>
      <c r="E14" s="176">
        <v>4</v>
      </c>
      <c r="F14" s="189"/>
      <c r="G14" s="190">
        <v>14</v>
      </c>
      <c r="H14" s="191"/>
      <c r="I14" s="115"/>
    </row>
    <row r="15" spans="1:12" x14ac:dyDescent="0.3">
      <c r="E15" s="1"/>
      <c r="F15" s="1"/>
      <c r="G15" s="1"/>
      <c r="I15" s="1"/>
    </row>
    <row r="16" spans="1:12" ht="26.25" x14ac:dyDescent="0.3">
      <c r="A16" s="47" t="s">
        <v>63</v>
      </c>
      <c r="B16" s="47"/>
      <c r="C16" s="47"/>
      <c r="D16" s="47"/>
      <c r="E16" s="47"/>
      <c r="F16" s="47"/>
      <c r="G16" s="47"/>
      <c r="H16" s="47"/>
      <c r="I16" s="47"/>
    </row>
    <row r="17" spans="1:9" x14ac:dyDescent="0.3">
      <c r="A17" s="48"/>
      <c r="B17" s="48"/>
      <c r="C17" s="48"/>
      <c r="D17" s="48"/>
      <c r="E17" s="48"/>
      <c r="F17" s="48"/>
      <c r="G17" s="48"/>
      <c r="H17" s="48"/>
      <c r="I17" s="49" t="s">
        <v>40</v>
      </c>
    </row>
    <row r="18" spans="1:9" ht="27" customHeight="1" x14ac:dyDescent="0.3">
      <c r="A18" s="180" t="s">
        <v>9</v>
      </c>
      <c r="B18" s="182" t="s">
        <v>18</v>
      </c>
      <c r="C18" s="184" t="s">
        <v>17</v>
      </c>
      <c r="D18" s="184"/>
      <c r="E18" s="184"/>
      <c r="F18" s="184"/>
      <c r="G18" s="184"/>
      <c r="H18" s="82" t="s">
        <v>56</v>
      </c>
      <c r="I18" s="185" t="s">
        <v>24</v>
      </c>
    </row>
    <row r="19" spans="1:9" ht="27" customHeight="1" x14ac:dyDescent="0.3">
      <c r="A19" s="181"/>
      <c r="B19" s="183"/>
      <c r="C19" s="183" t="s">
        <v>27</v>
      </c>
      <c r="D19" s="183"/>
      <c r="E19" s="183" t="s">
        <v>13</v>
      </c>
      <c r="F19" s="183"/>
      <c r="G19" s="79" t="s">
        <v>23</v>
      </c>
      <c r="H19" s="79" t="s">
        <v>54</v>
      </c>
      <c r="I19" s="186"/>
    </row>
    <row r="20" spans="1:9" ht="27" customHeight="1" x14ac:dyDescent="0.3">
      <c r="A20" s="126" t="s">
        <v>70</v>
      </c>
      <c r="B20" s="52">
        <f>SUM(C20:H20)</f>
        <v>481</v>
      </c>
      <c r="C20" s="2">
        <f>SUM(일반자료실!C62)</f>
        <v>212</v>
      </c>
      <c r="D20" s="175"/>
      <c r="E20" s="2">
        <f>SUM(일반자료실!D62)</f>
        <v>67</v>
      </c>
      <c r="F20" s="175"/>
      <c r="G20" s="153">
        <f>SUM(일반자료실!E62)</f>
        <v>194</v>
      </c>
      <c r="H20" s="153">
        <f>SUM(일반자료실!F62)</f>
        <v>8</v>
      </c>
      <c r="I20" s="56"/>
    </row>
    <row r="21" spans="1:9" ht="27" customHeight="1" x14ac:dyDescent="0.3">
      <c r="A21" s="127" t="s">
        <v>62</v>
      </c>
      <c r="B21" s="114">
        <f>SUM(일반자료실!B66)</f>
        <v>4318</v>
      </c>
      <c r="C21" s="176">
        <f>SUM(일반자료실!C66)</f>
        <v>2602</v>
      </c>
      <c r="D21" s="177"/>
      <c r="E21" s="178">
        <f>SUM(일반자료실!D66)</f>
        <v>367</v>
      </c>
      <c r="F21" s="179"/>
      <c r="G21" s="116">
        <f>SUM(일반자료실!E66)</f>
        <v>1310</v>
      </c>
      <c r="H21" s="117">
        <f>SUM(일반자료실!F66)</f>
        <v>39</v>
      </c>
      <c r="I21" s="128"/>
    </row>
    <row r="26" spans="1:9" x14ac:dyDescent="0.3">
      <c r="B26" s="27"/>
      <c r="C26" s="27"/>
      <c r="D26" s="27"/>
    </row>
  </sheetData>
  <mergeCells count="26">
    <mergeCell ref="A1:I1"/>
    <mergeCell ref="A2:I2"/>
    <mergeCell ref="C6:E6"/>
    <mergeCell ref="F6:I6"/>
    <mergeCell ref="G7:H7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8"/>
  <sheetViews>
    <sheetView zoomScaleNormal="100" zoomScaleSheetLayoutView="80" workbookViewId="0">
      <selection activeCell="Q12" sqref="Q12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5" width="9.375" style="2" customWidth="1"/>
    <col min="6" max="6" width="11.375" style="2" bestFit="1" customWidth="1"/>
    <col min="7" max="7" width="10.25" style="2" customWidth="1"/>
    <col min="8" max="10" width="9.375" style="2" customWidth="1"/>
    <col min="11" max="11" width="10.25" style="2" customWidth="1"/>
    <col min="12" max="12" width="13.375" style="2" customWidth="1"/>
  </cols>
  <sheetData>
    <row r="1" spans="1:18" ht="37.5" x14ac:dyDescent="0.3">
      <c r="A1" s="221" t="s">
        <v>31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3"/>
      <c r="N1" s="23"/>
      <c r="O1" s="23"/>
      <c r="P1" s="23"/>
      <c r="Q1" s="23"/>
      <c r="R1" s="23"/>
    </row>
    <row r="2" spans="1:18" ht="20.25" x14ac:dyDescent="0.3">
      <c r="A2" s="222" t="s">
        <v>69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"/>
      <c r="N2" s="22"/>
      <c r="O2" s="22"/>
      <c r="P2" s="22"/>
      <c r="Q2" s="22"/>
      <c r="R2" s="22"/>
    </row>
    <row r="4" spans="1:18" ht="16.5" customHeight="1" x14ac:dyDescent="0.3">
      <c r="A4" s="223" t="s">
        <v>43</v>
      </c>
      <c r="B4" s="225" t="s">
        <v>66</v>
      </c>
      <c r="C4" s="225"/>
      <c r="D4" s="225"/>
      <c r="E4" s="225"/>
      <c r="F4" s="225"/>
      <c r="G4" s="225"/>
      <c r="H4" s="225"/>
      <c r="I4" s="225"/>
      <c r="J4" s="225"/>
      <c r="K4" s="225"/>
      <c r="L4" s="226"/>
    </row>
    <row r="5" spans="1:18" x14ac:dyDescent="0.3">
      <c r="A5" s="224"/>
      <c r="B5" s="227" t="s">
        <v>33</v>
      </c>
      <c r="C5" s="227"/>
      <c r="D5" s="227"/>
      <c r="E5" s="227"/>
      <c r="F5" s="227"/>
      <c r="G5" s="227"/>
      <c r="H5" s="227"/>
      <c r="I5" s="227"/>
      <c r="J5" s="227"/>
      <c r="K5" s="227"/>
      <c r="L5" s="228"/>
    </row>
    <row r="6" spans="1:18" x14ac:dyDescent="0.3">
      <c r="A6" s="224"/>
      <c r="B6" s="227" t="s">
        <v>65</v>
      </c>
      <c r="C6" s="227"/>
      <c r="D6" s="227"/>
      <c r="E6" s="227"/>
      <c r="F6" s="227"/>
      <c r="G6" s="227"/>
      <c r="H6" s="227"/>
      <c r="I6" s="227"/>
      <c r="J6" s="227"/>
      <c r="K6" s="227"/>
      <c r="L6" s="228"/>
    </row>
    <row r="7" spans="1:18" x14ac:dyDescent="0.3">
      <c r="A7" s="1" t="s">
        <v>47</v>
      </c>
      <c r="B7" s="1"/>
      <c r="C7" s="1"/>
    </row>
    <row r="8" spans="1:18" x14ac:dyDescent="0.3">
      <c r="A8" s="200" t="s">
        <v>9</v>
      </c>
      <c r="B8" s="214" t="s">
        <v>52</v>
      </c>
      <c r="C8" s="216" t="s">
        <v>58</v>
      </c>
      <c r="D8" s="217"/>
      <c r="E8" s="217"/>
      <c r="F8" s="217"/>
      <c r="G8" s="217"/>
      <c r="H8" s="218" t="s">
        <v>26</v>
      </c>
      <c r="I8" s="218"/>
      <c r="J8" s="218"/>
      <c r="K8" s="218"/>
      <c r="L8" s="219" t="s">
        <v>24</v>
      </c>
    </row>
    <row r="9" spans="1:18" ht="15.75" customHeight="1" x14ac:dyDescent="0.3">
      <c r="A9" s="201"/>
      <c r="B9" s="215"/>
      <c r="C9" s="21" t="s">
        <v>0</v>
      </c>
      <c r="D9" s="20" t="s">
        <v>13</v>
      </c>
      <c r="E9" s="20" t="s">
        <v>23</v>
      </c>
      <c r="F9" s="20" t="s">
        <v>56</v>
      </c>
      <c r="G9" s="95" t="s">
        <v>20</v>
      </c>
      <c r="H9" s="20" t="s">
        <v>27</v>
      </c>
      <c r="I9" s="50" t="s">
        <v>13</v>
      </c>
      <c r="J9" s="50" t="s">
        <v>23</v>
      </c>
      <c r="K9" s="19" t="s">
        <v>20</v>
      </c>
      <c r="L9" s="220"/>
    </row>
    <row r="10" spans="1:18" s="122" customFormat="1" ht="22.5" customHeight="1" x14ac:dyDescent="0.3">
      <c r="A10" s="154">
        <v>46266</v>
      </c>
      <c r="B10" s="155">
        <f>AVERAGE(G10+K10)</f>
        <v>54</v>
      </c>
      <c r="C10" s="156">
        <v>7</v>
      </c>
      <c r="D10" s="157">
        <v>1</v>
      </c>
      <c r="E10" s="158">
        <v>1</v>
      </c>
      <c r="F10" s="148">
        <v>0</v>
      </c>
      <c r="G10" s="159">
        <f>SUM(C10:F10)</f>
        <v>9</v>
      </c>
      <c r="H10" s="157">
        <v>15</v>
      </c>
      <c r="I10" s="157">
        <v>16</v>
      </c>
      <c r="J10" s="157">
        <v>14</v>
      </c>
      <c r="K10" s="160">
        <f>SUM(H10:J10)</f>
        <v>45</v>
      </c>
      <c r="L10" s="170"/>
    </row>
    <row r="11" spans="1:18" s="122" customFormat="1" ht="22.5" customHeight="1" x14ac:dyDescent="0.3">
      <c r="A11" s="154">
        <v>46267</v>
      </c>
      <c r="B11" s="155">
        <f t="shared" ref="B11:B32" si="0">AVERAGE(G11+K11)</f>
        <v>56</v>
      </c>
      <c r="C11" s="161">
        <v>5</v>
      </c>
      <c r="D11" s="162">
        <v>0</v>
      </c>
      <c r="E11" s="148">
        <v>1</v>
      </c>
      <c r="F11" s="148">
        <v>1</v>
      </c>
      <c r="G11" s="159">
        <f t="shared" ref="G11:G32" si="1">SUM(C11:F11)</f>
        <v>7</v>
      </c>
      <c r="H11" s="162">
        <v>21</v>
      </c>
      <c r="I11" s="162">
        <v>16</v>
      </c>
      <c r="J11" s="162">
        <v>12</v>
      </c>
      <c r="K11" s="160">
        <f t="shared" ref="K11:K32" si="2">SUM(H11:J11)</f>
        <v>49</v>
      </c>
      <c r="L11" s="171"/>
      <c r="M11" s="123"/>
    </row>
    <row r="12" spans="1:18" s="1" customFormat="1" ht="22.5" customHeight="1" x14ac:dyDescent="0.3">
      <c r="A12" s="154">
        <v>46268</v>
      </c>
      <c r="B12" s="155">
        <f t="shared" si="0"/>
        <v>51</v>
      </c>
      <c r="C12" s="161">
        <v>8</v>
      </c>
      <c r="D12" s="162">
        <v>0</v>
      </c>
      <c r="E12" s="148">
        <v>0</v>
      </c>
      <c r="F12" s="148">
        <v>0</v>
      </c>
      <c r="G12" s="159">
        <f t="shared" si="1"/>
        <v>8</v>
      </c>
      <c r="H12" s="162">
        <v>17</v>
      </c>
      <c r="I12" s="162">
        <v>16</v>
      </c>
      <c r="J12" s="162">
        <v>10</v>
      </c>
      <c r="K12" s="160">
        <f t="shared" si="2"/>
        <v>43</v>
      </c>
      <c r="L12" s="171"/>
      <c r="M12" s="123"/>
    </row>
    <row r="13" spans="1:18" s="1" customFormat="1" ht="22.5" customHeight="1" x14ac:dyDescent="0.3">
      <c r="A13" s="154">
        <v>46269</v>
      </c>
      <c r="B13" s="155">
        <f t="shared" si="0"/>
        <v>46</v>
      </c>
      <c r="C13" s="161">
        <v>5</v>
      </c>
      <c r="D13" s="162">
        <v>1</v>
      </c>
      <c r="E13" s="148">
        <v>0</v>
      </c>
      <c r="F13" s="148">
        <v>0</v>
      </c>
      <c r="G13" s="159">
        <f t="shared" si="1"/>
        <v>6</v>
      </c>
      <c r="H13" s="162">
        <v>15</v>
      </c>
      <c r="I13" s="162">
        <v>15</v>
      </c>
      <c r="J13" s="162">
        <v>10</v>
      </c>
      <c r="K13" s="160">
        <f t="shared" si="2"/>
        <v>40</v>
      </c>
      <c r="L13" s="171"/>
      <c r="M13" s="123"/>
    </row>
    <row r="14" spans="1:18" s="1" customFormat="1" ht="22.5" customHeight="1" x14ac:dyDescent="0.3">
      <c r="A14" s="154">
        <v>46270</v>
      </c>
      <c r="B14" s="155">
        <f t="shared" si="0"/>
        <v>78</v>
      </c>
      <c r="C14" s="161">
        <v>7</v>
      </c>
      <c r="D14" s="162">
        <v>1</v>
      </c>
      <c r="E14" s="148">
        <v>2</v>
      </c>
      <c r="F14" s="148">
        <v>0</v>
      </c>
      <c r="G14" s="159">
        <f t="shared" si="1"/>
        <v>10</v>
      </c>
      <c r="H14" s="162">
        <v>24</v>
      </c>
      <c r="I14" s="162">
        <v>20</v>
      </c>
      <c r="J14" s="162">
        <v>24</v>
      </c>
      <c r="K14" s="160">
        <f t="shared" si="2"/>
        <v>68</v>
      </c>
      <c r="L14" s="171"/>
      <c r="M14" s="123"/>
    </row>
    <row r="15" spans="1:18" s="122" customFormat="1" ht="22.5" customHeight="1" x14ac:dyDescent="0.3">
      <c r="A15" s="154">
        <v>46271</v>
      </c>
      <c r="B15" s="155">
        <f t="shared" si="0"/>
        <v>34</v>
      </c>
      <c r="C15" s="163">
        <v>4</v>
      </c>
      <c r="D15" s="162">
        <v>0</v>
      </c>
      <c r="E15" s="148">
        <v>0</v>
      </c>
      <c r="F15" s="148">
        <v>0</v>
      </c>
      <c r="G15" s="159">
        <f t="shared" si="1"/>
        <v>4</v>
      </c>
      <c r="H15" s="164">
        <v>10</v>
      </c>
      <c r="I15" s="164">
        <v>8</v>
      </c>
      <c r="J15" s="164">
        <v>12</v>
      </c>
      <c r="K15" s="160">
        <f t="shared" si="2"/>
        <v>30</v>
      </c>
      <c r="L15" s="172"/>
      <c r="M15" s="123"/>
    </row>
    <row r="16" spans="1:18" s="1" customFormat="1" ht="22.5" customHeight="1" x14ac:dyDescent="0.3">
      <c r="A16" s="154">
        <v>46273</v>
      </c>
      <c r="B16" s="155">
        <f t="shared" si="0"/>
        <v>51</v>
      </c>
      <c r="C16" s="163">
        <v>7</v>
      </c>
      <c r="D16" s="162">
        <v>0</v>
      </c>
      <c r="E16" s="148">
        <v>0</v>
      </c>
      <c r="F16" s="148">
        <v>0</v>
      </c>
      <c r="G16" s="159">
        <f t="shared" si="1"/>
        <v>7</v>
      </c>
      <c r="H16" s="164">
        <v>14</v>
      </c>
      <c r="I16" s="164">
        <v>16</v>
      </c>
      <c r="J16" s="164">
        <v>14</v>
      </c>
      <c r="K16" s="160">
        <f t="shared" si="2"/>
        <v>44</v>
      </c>
      <c r="L16" s="172"/>
      <c r="M16" s="123"/>
    </row>
    <row r="17" spans="1:13" s="1" customFormat="1" ht="22.5" customHeight="1" x14ac:dyDescent="0.3">
      <c r="A17" s="154">
        <v>46274</v>
      </c>
      <c r="B17" s="155">
        <f t="shared" si="0"/>
        <v>32</v>
      </c>
      <c r="C17" s="163">
        <v>8</v>
      </c>
      <c r="D17" s="162">
        <v>0</v>
      </c>
      <c r="E17" s="148">
        <v>0</v>
      </c>
      <c r="F17" s="148">
        <v>0</v>
      </c>
      <c r="G17" s="159">
        <f t="shared" si="1"/>
        <v>8</v>
      </c>
      <c r="H17" s="164">
        <v>8</v>
      </c>
      <c r="I17" s="164">
        <v>8</v>
      </c>
      <c r="J17" s="164">
        <v>8</v>
      </c>
      <c r="K17" s="160">
        <f t="shared" si="2"/>
        <v>24</v>
      </c>
      <c r="L17" s="172"/>
      <c r="M17" s="123"/>
    </row>
    <row r="18" spans="1:13" s="1" customFormat="1" ht="22.5" customHeight="1" x14ac:dyDescent="0.3">
      <c r="A18" s="154">
        <v>46275</v>
      </c>
      <c r="B18" s="155">
        <f t="shared" si="0"/>
        <v>41</v>
      </c>
      <c r="C18" s="163">
        <v>3</v>
      </c>
      <c r="D18" s="162">
        <v>0</v>
      </c>
      <c r="E18" s="148">
        <v>2</v>
      </c>
      <c r="F18" s="148">
        <v>0</v>
      </c>
      <c r="G18" s="159">
        <f t="shared" si="1"/>
        <v>5</v>
      </c>
      <c r="H18" s="164">
        <v>15</v>
      </c>
      <c r="I18" s="164">
        <v>13</v>
      </c>
      <c r="J18" s="164">
        <v>8</v>
      </c>
      <c r="K18" s="160">
        <f t="shared" si="2"/>
        <v>36</v>
      </c>
      <c r="L18" s="172"/>
      <c r="M18" s="123"/>
    </row>
    <row r="19" spans="1:13" s="122" customFormat="1" ht="22.5" customHeight="1" x14ac:dyDescent="0.3">
      <c r="A19" s="154">
        <v>46276</v>
      </c>
      <c r="B19" s="155">
        <f t="shared" si="0"/>
        <v>51</v>
      </c>
      <c r="C19" s="163">
        <v>8</v>
      </c>
      <c r="D19" s="162">
        <v>0</v>
      </c>
      <c r="E19" s="148">
        <v>1</v>
      </c>
      <c r="F19" s="148">
        <v>1</v>
      </c>
      <c r="G19" s="159">
        <f t="shared" si="1"/>
        <v>10</v>
      </c>
      <c r="H19" s="164">
        <v>14</v>
      </c>
      <c r="I19" s="164">
        <v>12</v>
      </c>
      <c r="J19" s="164">
        <v>15</v>
      </c>
      <c r="K19" s="160">
        <f t="shared" si="2"/>
        <v>41</v>
      </c>
      <c r="L19" s="172"/>
      <c r="M19" s="124"/>
    </row>
    <row r="20" spans="1:13" s="122" customFormat="1" ht="22.5" customHeight="1" x14ac:dyDescent="0.3">
      <c r="A20" s="154">
        <v>46277</v>
      </c>
      <c r="B20" s="155">
        <f t="shared" si="0"/>
        <v>36</v>
      </c>
      <c r="C20" s="163">
        <v>9</v>
      </c>
      <c r="D20" s="162">
        <v>1</v>
      </c>
      <c r="E20" s="148">
        <v>1</v>
      </c>
      <c r="F20" s="148">
        <v>0</v>
      </c>
      <c r="G20" s="159">
        <f t="shared" si="1"/>
        <v>11</v>
      </c>
      <c r="H20" s="164">
        <v>8</v>
      </c>
      <c r="I20" s="164">
        <v>8</v>
      </c>
      <c r="J20" s="164">
        <v>9</v>
      </c>
      <c r="K20" s="160">
        <f t="shared" si="2"/>
        <v>25</v>
      </c>
      <c r="L20" s="172"/>
      <c r="M20" s="124"/>
    </row>
    <row r="21" spans="1:13" s="122" customFormat="1" ht="22.5" customHeight="1" x14ac:dyDescent="0.3">
      <c r="A21" s="154">
        <v>46278</v>
      </c>
      <c r="B21" s="155">
        <f t="shared" si="0"/>
        <v>32</v>
      </c>
      <c r="C21" s="163">
        <v>6</v>
      </c>
      <c r="D21" s="162">
        <v>0</v>
      </c>
      <c r="E21" s="148">
        <v>3</v>
      </c>
      <c r="F21" s="148">
        <v>0</v>
      </c>
      <c r="G21" s="159">
        <f t="shared" si="1"/>
        <v>9</v>
      </c>
      <c r="H21" s="164">
        <v>9</v>
      </c>
      <c r="I21" s="164">
        <v>10</v>
      </c>
      <c r="J21" s="164">
        <v>4</v>
      </c>
      <c r="K21" s="160">
        <f t="shared" si="2"/>
        <v>23</v>
      </c>
      <c r="L21" s="172"/>
      <c r="M21" s="124"/>
    </row>
    <row r="22" spans="1:13" s="122" customFormat="1" ht="22.5" customHeight="1" x14ac:dyDescent="0.3">
      <c r="A22" s="154">
        <v>46280</v>
      </c>
      <c r="B22" s="155">
        <f t="shared" si="0"/>
        <v>34</v>
      </c>
      <c r="C22" s="163">
        <v>7</v>
      </c>
      <c r="D22" s="148">
        <v>0</v>
      </c>
      <c r="E22" s="148">
        <v>1</v>
      </c>
      <c r="F22" s="148">
        <v>0</v>
      </c>
      <c r="G22" s="159">
        <f t="shared" si="1"/>
        <v>8</v>
      </c>
      <c r="H22" s="164">
        <v>10</v>
      </c>
      <c r="I22" s="164">
        <v>11</v>
      </c>
      <c r="J22" s="164">
        <v>5</v>
      </c>
      <c r="K22" s="160">
        <f t="shared" si="2"/>
        <v>26</v>
      </c>
      <c r="L22" s="172"/>
      <c r="M22" s="124"/>
    </row>
    <row r="23" spans="1:13" s="122" customFormat="1" ht="22.5" customHeight="1" x14ac:dyDescent="0.3">
      <c r="A23" s="154">
        <v>46281</v>
      </c>
      <c r="B23" s="155">
        <f t="shared" si="0"/>
        <v>61</v>
      </c>
      <c r="C23" s="163">
        <v>15</v>
      </c>
      <c r="D23" s="148">
        <v>0</v>
      </c>
      <c r="E23" s="148">
        <v>1</v>
      </c>
      <c r="F23" s="148">
        <v>1</v>
      </c>
      <c r="G23" s="159">
        <f t="shared" si="1"/>
        <v>17</v>
      </c>
      <c r="H23" s="162">
        <v>21</v>
      </c>
      <c r="I23" s="162">
        <v>13</v>
      </c>
      <c r="J23" s="162">
        <v>10</v>
      </c>
      <c r="K23" s="160">
        <f t="shared" si="2"/>
        <v>44</v>
      </c>
      <c r="L23" s="170"/>
      <c r="M23" s="123"/>
    </row>
    <row r="24" spans="1:13" s="122" customFormat="1" ht="22.5" customHeight="1" x14ac:dyDescent="0.3">
      <c r="A24" s="154">
        <v>46282</v>
      </c>
      <c r="B24" s="155">
        <f t="shared" si="0"/>
        <v>37</v>
      </c>
      <c r="C24" s="163">
        <v>3</v>
      </c>
      <c r="D24" s="162">
        <v>0</v>
      </c>
      <c r="E24" s="148">
        <v>0</v>
      </c>
      <c r="F24" s="148">
        <v>0</v>
      </c>
      <c r="G24" s="159">
        <f t="shared" si="1"/>
        <v>3</v>
      </c>
      <c r="H24" s="162">
        <v>10</v>
      </c>
      <c r="I24" s="162">
        <v>9</v>
      </c>
      <c r="J24" s="148">
        <v>15</v>
      </c>
      <c r="K24" s="160">
        <f t="shared" si="2"/>
        <v>34</v>
      </c>
      <c r="L24" s="173"/>
      <c r="M24" s="123"/>
    </row>
    <row r="25" spans="1:13" s="122" customFormat="1" ht="22.5" customHeight="1" x14ac:dyDescent="0.3">
      <c r="A25" s="154">
        <v>46283</v>
      </c>
      <c r="B25" s="155">
        <f t="shared" si="0"/>
        <v>43</v>
      </c>
      <c r="C25" s="163">
        <v>4</v>
      </c>
      <c r="D25" s="162">
        <v>0</v>
      </c>
      <c r="E25" s="148">
        <v>2</v>
      </c>
      <c r="F25" s="148">
        <v>2</v>
      </c>
      <c r="G25" s="159">
        <f t="shared" si="1"/>
        <v>8</v>
      </c>
      <c r="H25" s="162">
        <v>12</v>
      </c>
      <c r="I25" s="162">
        <v>11</v>
      </c>
      <c r="J25" s="162">
        <v>12</v>
      </c>
      <c r="K25" s="160">
        <f t="shared" si="2"/>
        <v>35</v>
      </c>
      <c r="L25" s="172"/>
      <c r="M25" s="123"/>
    </row>
    <row r="26" spans="1:13" s="122" customFormat="1" ht="22.5" customHeight="1" x14ac:dyDescent="0.3">
      <c r="A26" s="154">
        <v>46284</v>
      </c>
      <c r="B26" s="155">
        <f t="shared" si="0"/>
        <v>33</v>
      </c>
      <c r="C26" s="163">
        <v>8</v>
      </c>
      <c r="D26" s="162">
        <v>0</v>
      </c>
      <c r="E26" s="148">
        <v>1</v>
      </c>
      <c r="F26" s="148">
        <v>0</v>
      </c>
      <c r="G26" s="159">
        <f t="shared" si="1"/>
        <v>9</v>
      </c>
      <c r="H26" s="162">
        <v>8</v>
      </c>
      <c r="I26" s="162">
        <v>3</v>
      </c>
      <c r="J26" s="162">
        <v>13</v>
      </c>
      <c r="K26" s="160">
        <f t="shared" si="2"/>
        <v>24</v>
      </c>
      <c r="L26" s="170"/>
      <c r="M26" s="123"/>
    </row>
    <row r="27" spans="1:13" s="122" customFormat="1" ht="22.5" customHeight="1" x14ac:dyDescent="0.3">
      <c r="A27" s="154">
        <v>46285</v>
      </c>
      <c r="B27" s="155">
        <f t="shared" si="0"/>
        <v>48</v>
      </c>
      <c r="C27" s="163">
        <v>7</v>
      </c>
      <c r="D27" s="162">
        <v>1</v>
      </c>
      <c r="E27" s="148">
        <v>3</v>
      </c>
      <c r="F27" s="148">
        <v>1</v>
      </c>
      <c r="G27" s="159">
        <f t="shared" si="1"/>
        <v>12</v>
      </c>
      <c r="H27" s="164">
        <v>14</v>
      </c>
      <c r="I27" s="164">
        <v>13</v>
      </c>
      <c r="J27" s="164">
        <v>9</v>
      </c>
      <c r="K27" s="160">
        <f t="shared" si="2"/>
        <v>36</v>
      </c>
      <c r="L27" s="172"/>
      <c r="M27" s="123"/>
    </row>
    <row r="28" spans="1:13" s="122" customFormat="1" ht="22.5" customHeight="1" x14ac:dyDescent="0.3">
      <c r="A28" s="154">
        <v>46287</v>
      </c>
      <c r="B28" s="155">
        <f t="shared" si="0"/>
        <v>39</v>
      </c>
      <c r="C28" s="165">
        <v>6</v>
      </c>
      <c r="D28" s="148">
        <v>0</v>
      </c>
      <c r="E28" s="148">
        <v>1</v>
      </c>
      <c r="F28" s="148">
        <v>0</v>
      </c>
      <c r="G28" s="159">
        <f t="shared" si="1"/>
        <v>7</v>
      </c>
      <c r="H28" s="164">
        <v>12</v>
      </c>
      <c r="I28" s="164">
        <v>10</v>
      </c>
      <c r="J28" s="164">
        <v>10</v>
      </c>
      <c r="K28" s="160">
        <f t="shared" si="2"/>
        <v>32</v>
      </c>
      <c r="L28" s="170"/>
      <c r="M28" s="124"/>
    </row>
    <row r="29" spans="1:13" s="1" customFormat="1" ht="22.5" customHeight="1" x14ac:dyDescent="0.3">
      <c r="A29" s="154">
        <v>46288</v>
      </c>
      <c r="B29" s="155">
        <f t="shared" si="0"/>
        <v>38</v>
      </c>
      <c r="C29" s="165">
        <v>3</v>
      </c>
      <c r="D29" s="148">
        <v>0</v>
      </c>
      <c r="E29" s="148">
        <v>1</v>
      </c>
      <c r="F29" s="148">
        <v>0</v>
      </c>
      <c r="G29" s="159">
        <f t="shared" si="1"/>
        <v>4</v>
      </c>
      <c r="H29" s="164">
        <v>11</v>
      </c>
      <c r="I29" s="164">
        <v>11</v>
      </c>
      <c r="J29" s="164">
        <v>12</v>
      </c>
      <c r="K29" s="160">
        <f t="shared" si="2"/>
        <v>34</v>
      </c>
      <c r="L29" s="170"/>
      <c r="M29" s="123"/>
    </row>
    <row r="30" spans="1:13" s="1" customFormat="1" ht="22.5" customHeight="1" x14ac:dyDescent="0.3">
      <c r="A30" s="154">
        <v>46292</v>
      </c>
      <c r="B30" s="155">
        <f t="shared" si="0"/>
        <v>42</v>
      </c>
      <c r="C30" s="163">
        <v>5</v>
      </c>
      <c r="D30" s="162">
        <v>0</v>
      </c>
      <c r="E30" s="148">
        <v>3</v>
      </c>
      <c r="F30" s="148">
        <v>0</v>
      </c>
      <c r="G30" s="159">
        <f t="shared" si="1"/>
        <v>8</v>
      </c>
      <c r="H30" s="162">
        <v>12</v>
      </c>
      <c r="I30" s="162">
        <v>11</v>
      </c>
      <c r="J30" s="162">
        <v>11</v>
      </c>
      <c r="K30" s="160">
        <f t="shared" si="2"/>
        <v>34</v>
      </c>
      <c r="L30" s="170"/>
      <c r="M30" s="123"/>
    </row>
    <row r="31" spans="1:13" s="169" customFormat="1" ht="22.5" customHeight="1" x14ac:dyDescent="0.3">
      <c r="A31" s="154">
        <v>46294</v>
      </c>
      <c r="B31" s="155">
        <f t="shared" si="0"/>
        <v>45</v>
      </c>
      <c r="C31" s="161">
        <v>5</v>
      </c>
      <c r="D31" s="162">
        <v>0</v>
      </c>
      <c r="E31" s="148">
        <v>1</v>
      </c>
      <c r="F31" s="148">
        <v>1</v>
      </c>
      <c r="G31" s="159">
        <f t="shared" si="1"/>
        <v>7</v>
      </c>
      <c r="H31" s="162">
        <v>14</v>
      </c>
      <c r="I31" s="162">
        <v>15</v>
      </c>
      <c r="J31" s="162">
        <v>9</v>
      </c>
      <c r="K31" s="160">
        <f t="shared" si="2"/>
        <v>38</v>
      </c>
      <c r="L31" s="174"/>
      <c r="M31" s="123"/>
    </row>
    <row r="32" spans="1:13" s="169" customFormat="1" ht="22.5" customHeight="1" thickBot="1" x14ac:dyDescent="0.35">
      <c r="A32" s="154">
        <v>46295</v>
      </c>
      <c r="B32" s="155">
        <f t="shared" si="0"/>
        <v>37</v>
      </c>
      <c r="C32" s="161">
        <v>8</v>
      </c>
      <c r="D32" s="162">
        <v>0</v>
      </c>
      <c r="E32" s="148">
        <v>0</v>
      </c>
      <c r="F32" s="148">
        <v>0</v>
      </c>
      <c r="G32" s="159">
        <f t="shared" si="1"/>
        <v>8</v>
      </c>
      <c r="H32" s="164">
        <v>8</v>
      </c>
      <c r="I32" s="164">
        <v>15</v>
      </c>
      <c r="J32" s="164">
        <v>6</v>
      </c>
      <c r="K32" s="160">
        <f t="shared" si="2"/>
        <v>29</v>
      </c>
      <c r="L32" s="172"/>
      <c r="M32" s="123"/>
    </row>
    <row r="33" spans="1:13" s="119" customFormat="1" ht="14.25" thickBot="1" x14ac:dyDescent="0.35">
      <c r="A33" s="38" t="s">
        <v>60</v>
      </c>
      <c r="B33" s="132">
        <f>SUM(G33+K33)</f>
        <v>1019</v>
      </c>
      <c r="C33" s="133">
        <f t="shared" ref="C33:K33" si="3">SUM(C10:C32)</f>
        <v>148</v>
      </c>
      <c r="D33" s="30">
        <f t="shared" si="3"/>
        <v>5</v>
      </c>
      <c r="E33" s="30">
        <f t="shared" si="3"/>
        <v>25</v>
      </c>
      <c r="F33" s="30">
        <f t="shared" si="3"/>
        <v>7</v>
      </c>
      <c r="G33" s="30">
        <f t="shared" si="3"/>
        <v>185</v>
      </c>
      <c r="H33" s="30">
        <f t="shared" si="3"/>
        <v>302</v>
      </c>
      <c r="I33" s="30">
        <f t="shared" si="3"/>
        <v>280</v>
      </c>
      <c r="J33" s="30">
        <f t="shared" si="3"/>
        <v>252</v>
      </c>
      <c r="K33" s="30">
        <f t="shared" si="3"/>
        <v>834</v>
      </c>
      <c r="L33" s="31"/>
      <c r="M33" s="118"/>
    </row>
    <row r="34" spans="1:13" ht="17.25" thickBot="1" x14ac:dyDescent="0.35">
      <c r="A34" s="1" t="s">
        <v>36</v>
      </c>
      <c r="B34" s="1"/>
      <c r="C34" s="1"/>
      <c r="L34" s="16"/>
      <c r="M34" s="15"/>
    </row>
    <row r="35" spans="1:13" x14ac:dyDescent="0.3">
      <c r="A35" s="207" t="s">
        <v>2</v>
      </c>
      <c r="B35" s="209" t="s">
        <v>49</v>
      </c>
      <c r="C35" s="211" t="s">
        <v>58</v>
      </c>
      <c r="D35" s="204"/>
      <c r="E35" s="204"/>
      <c r="F35" s="204"/>
      <c r="G35" s="204"/>
      <c r="H35" s="204" t="s">
        <v>26</v>
      </c>
      <c r="I35" s="204"/>
      <c r="J35" s="204"/>
      <c r="K35" s="204"/>
      <c r="L35" s="212" t="s">
        <v>24</v>
      </c>
    </row>
    <row r="36" spans="1:13" x14ac:dyDescent="0.3">
      <c r="A36" s="208"/>
      <c r="B36" s="210"/>
      <c r="C36" s="14" t="s">
        <v>27</v>
      </c>
      <c r="D36" s="13" t="s">
        <v>13</v>
      </c>
      <c r="E36" s="13" t="s">
        <v>23</v>
      </c>
      <c r="F36" s="13" t="s">
        <v>56</v>
      </c>
      <c r="G36" s="12" t="s">
        <v>20</v>
      </c>
      <c r="H36" s="11" t="s">
        <v>27</v>
      </c>
      <c r="I36" s="13" t="s">
        <v>13</v>
      </c>
      <c r="J36" s="13" t="s">
        <v>23</v>
      </c>
      <c r="K36" s="11" t="s">
        <v>20</v>
      </c>
      <c r="L36" s="213"/>
    </row>
    <row r="37" spans="1:13" x14ac:dyDescent="0.3">
      <c r="A37" s="28" t="s">
        <v>16</v>
      </c>
      <c r="B37" s="7">
        <f>SUM(G37+K37)</f>
        <v>915</v>
      </c>
      <c r="C37" s="6">
        <v>138</v>
      </c>
      <c r="D37" s="6">
        <v>7</v>
      </c>
      <c r="E37" s="6">
        <v>28</v>
      </c>
      <c r="F37" s="6">
        <v>1</v>
      </c>
      <c r="G37" s="10">
        <f>SUM(C37:F37)</f>
        <v>174</v>
      </c>
      <c r="H37" s="5">
        <v>376</v>
      </c>
      <c r="I37" s="5">
        <v>131</v>
      </c>
      <c r="J37" s="5">
        <v>234</v>
      </c>
      <c r="K37" s="10">
        <f>SUM(H37:J37)</f>
        <v>741</v>
      </c>
      <c r="L37" s="3" t="s">
        <v>35</v>
      </c>
    </row>
    <row r="38" spans="1:13" x14ac:dyDescent="0.3">
      <c r="A38" s="28" t="s">
        <v>1</v>
      </c>
      <c r="B38" s="7">
        <f t="shared" ref="B38:B48" si="4">SUM(G38+K38)</f>
        <v>925</v>
      </c>
      <c r="C38" s="106">
        <v>124</v>
      </c>
      <c r="D38" s="106">
        <v>9</v>
      </c>
      <c r="E38" s="106">
        <v>36</v>
      </c>
      <c r="F38" s="106">
        <v>3</v>
      </c>
      <c r="G38" s="10">
        <f t="shared" ref="G38:G48" si="5">SUM(C38:F38)</f>
        <v>172</v>
      </c>
      <c r="H38" s="106">
        <v>312</v>
      </c>
      <c r="I38" s="106">
        <v>218</v>
      </c>
      <c r="J38" s="106">
        <v>223</v>
      </c>
      <c r="K38" s="10">
        <f t="shared" ref="K38:K48" si="6">SUM(H38:J38)</f>
        <v>753</v>
      </c>
      <c r="L38" s="3" t="s">
        <v>35</v>
      </c>
    </row>
    <row r="39" spans="1:13" x14ac:dyDescent="0.3">
      <c r="A39" s="28" t="s">
        <v>8</v>
      </c>
      <c r="B39" s="7">
        <f t="shared" si="4"/>
        <v>1046</v>
      </c>
      <c r="C39" s="18">
        <v>116</v>
      </c>
      <c r="D39" s="17">
        <v>4</v>
      </c>
      <c r="E39" s="61">
        <v>23</v>
      </c>
      <c r="F39" s="61">
        <v>3</v>
      </c>
      <c r="G39" s="10">
        <f t="shared" si="5"/>
        <v>146</v>
      </c>
      <c r="H39" s="17">
        <v>330</v>
      </c>
      <c r="I39" s="17">
        <v>309</v>
      </c>
      <c r="J39" s="17">
        <v>261</v>
      </c>
      <c r="K39" s="10">
        <f t="shared" si="6"/>
        <v>900</v>
      </c>
      <c r="L39" s="3" t="s">
        <v>35</v>
      </c>
    </row>
    <row r="40" spans="1:13" x14ac:dyDescent="0.3">
      <c r="A40" s="28" t="s">
        <v>25</v>
      </c>
      <c r="B40" s="7">
        <f t="shared" si="4"/>
        <v>1169</v>
      </c>
      <c r="C40" s="26">
        <v>146</v>
      </c>
      <c r="D40" s="25">
        <v>4</v>
      </c>
      <c r="E40" s="61">
        <v>26</v>
      </c>
      <c r="F40" s="61">
        <v>2</v>
      </c>
      <c r="G40" s="10">
        <f t="shared" si="5"/>
        <v>178</v>
      </c>
      <c r="H40" s="25">
        <v>382</v>
      </c>
      <c r="I40" s="25">
        <v>323</v>
      </c>
      <c r="J40" s="25">
        <v>286</v>
      </c>
      <c r="K40" s="10">
        <f t="shared" si="6"/>
        <v>991</v>
      </c>
      <c r="L40" s="3" t="s">
        <v>35</v>
      </c>
    </row>
    <row r="41" spans="1:13" x14ac:dyDescent="0.3">
      <c r="A41" s="28" t="s">
        <v>12</v>
      </c>
      <c r="B41" s="7">
        <f t="shared" si="4"/>
        <v>877</v>
      </c>
      <c r="C41" s="26">
        <v>121</v>
      </c>
      <c r="D41" s="25">
        <v>6</v>
      </c>
      <c r="E41" s="61">
        <v>18</v>
      </c>
      <c r="F41" s="61">
        <v>4</v>
      </c>
      <c r="G41" s="10">
        <f t="shared" si="5"/>
        <v>149</v>
      </c>
      <c r="H41" s="25">
        <v>281</v>
      </c>
      <c r="I41" s="25">
        <v>235</v>
      </c>
      <c r="J41" s="25">
        <v>212</v>
      </c>
      <c r="K41" s="10">
        <f t="shared" si="6"/>
        <v>728</v>
      </c>
      <c r="L41" s="3" t="s">
        <v>45</v>
      </c>
    </row>
    <row r="42" spans="1:13" x14ac:dyDescent="0.3">
      <c r="A42" s="28" t="s">
        <v>22</v>
      </c>
      <c r="B42" s="7">
        <f t="shared" si="4"/>
        <v>935</v>
      </c>
      <c r="C42" s="26">
        <v>142</v>
      </c>
      <c r="D42" s="25">
        <v>5</v>
      </c>
      <c r="E42" s="61">
        <v>20</v>
      </c>
      <c r="F42" s="61">
        <v>2</v>
      </c>
      <c r="G42" s="10">
        <f t="shared" si="5"/>
        <v>169</v>
      </c>
      <c r="H42" s="25">
        <v>275</v>
      </c>
      <c r="I42" s="25">
        <v>258</v>
      </c>
      <c r="J42" s="25">
        <v>233</v>
      </c>
      <c r="K42" s="10">
        <f t="shared" si="6"/>
        <v>766</v>
      </c>
      <c r="L42" s="60" t="s">
        <v>45</v>
      </c>
    </row>
    <row r="43" spans="1:13" x14ac:dyDescent="0.3">
      <c r="A43" s="28" t="s">
        <v>11</v>
      </c>
      <c r="B43" s="7">
        <f t="shared" si="4"/>
        <v>1201</v>
      </c>
      <c r="C43" s="6">
        <v>150</v>
      </c>
      <c r="D43" s="6">
        <v>15</v>
      </c>
      <c r="E43" s="6">
        <v>35</v>
      </c>
      <c r="F43" s="6">
        <v>5</v>
      </c>
      <c r="G43" s="10">
        <f t="shared" si="5"/>
        <v>205</v>
      </c>
      <c r="H43" s="4">
        <v>353</v>
      </c>
      <c r="I43" s="4">
        <v>322</v>
      </c>
      <c r="J43" s="4">
        <v>321</v>
      </c>
      <c r="K43" s="10">
        <f t="shared" si="6"/>
        <v>996</v>
      </c>
      <c r="L43" s="60" t="s">
        <v>45</v>
      </c>
    </row>
    <row r="44" spans="1:13" x14ac:dyDescent="0.3">
      <c r="A44" s="28" t="s">
        <v>21</v>
      </c>
      <c r="B44" s="7">
        <f t="shared" si="4"/>
        <v>1172</v>
      </c>
      <c r="C44" s="6">
        <v>143</v>
      </c>
      <c r="D44" s="5">
        <v>17</v>
      </c>
      <c r="E44" s="5">
        <v>30</v>
      </c>
      <c r="F44" s="5">
        <v>4</v>
      </c>
      <c r="G44" s="10">
        <f t="shared" si="5"/>
        <v>194</v>
      </c>
      <c r="H44" s="4">
        <v>375</v>
      </c>
      <c r="I44" s="5">
        <v>296</v>
      </c>
      <c r="J44" s="4">
        <v>307</v>
      </c>
      <c r="K44" s="10">
        <f t="shared" si="6"/>
        <v>978</v>
      </c>
      <c r="L44" s="60" t="s">
        <v>45</v>
      </c>
    </row>
    <row r="45" spans="1:13" x14ac:dyDescent="0.3">
      <c r="A45" s="28" t="s">
        <v>14</v>
      </c>
      <c r="B45" s="7">
        <f t="shared" si="4"/>
        <v>1019</v>
      </c>
      <c r="C45" s="6">
        <v>148</v>
      </c>
      <c r="D45" s="5">
        <v>5</v>
      </c>
      <c r="E45" s="5">
        <v>25</v>
      </c>
      <c r="F45" s="5">
        <v>7</v>
      </c>
      <c r="G45" s="10">
        <f t="shared" si="5"/>
        <v>185</v>
      </c>
      <c r="H45" s="4">
        <v>302</v>
      </c>
      <c r="I45" s="5">
        <v>280</v>
      </c>
      <c r="J45" s="4">
        <v>252</v>
      </c>
      <c r="K45" s="10">
        <f t="shared" si="6"/>
        <v>834</v>
      </c>
      <c r="L45" s="60" t="s">
        <v>45</v>
      </c>
    </row>
    <row r="46" spans="1:13" x14ac:dyDescent="0.3">
      <c r="A46" s="28" t="s">
        <v>3</v>
      </c>
      <c r="B46" s="7">
        <f t="shared" si="4"/>
        <v>0</v>
      </c>
      <c r="C46" s="6"/>
      <c r="D46" s="6"/>
      <c r="E46" s="6"/>
      <c r="F46" s="6"/>
      <c r="G46" s="10">
        <f t="shared" si="5"/>
        <v>0</v>
      </c>
      <c r="H46" s="4"/>
      <c r="I46" s="5"/>
      <c r="J46" s="5"/>
      <c r="K46" s="10">
        <f t="shared" si="6"/>
        <v>0</v>
      </c>
      <c r="L46" s="3"/>
    </row>
    <row r="47" spans="1:13" x14ac:dyDescent="0.3">
      <c r="A47" s="28" t="s">
        <v>10</v>
      </c>
      <c r="B47" s="7">
        <f t="shared" si="4"/>
        <v>0</v>
      </c>
      <c r="C47" s="6"/>
      <c r="D47" s="5"/>
      <c r="E47" s="5"/>
      <c r="F47" s="5"/>
      <c r="G47" s="10">
        <f t="shared" si="5"/>
        <v>0</v>
      </c>
      <c r="H47" s="4"/>
      <c r="I47" s="5"/>
      <c r="J47" s="4"/>
      <c r="K47" s="10">
        <f t="shared" si="6"/>
        <v>0</v>
      </c>
      <c r="L47" s="3"/>
    </row>
    <row r="48" spans="1:13" x14ac:dyDescent="0.3">
      <c r="A48" s="32" t="s">
        <v>6</v>
      </c>
      <c r="B48" s="7">
        <f t="shared" si="4"/>
        <v>0</v>
      </c>
      <c r="C48" s="33"/>
      <c r="D48" s="34"/>
      <c r="E48" s="34"/>
      <c r="F48" s="120"/>
      <c r="G48" s="10">
        <f t="shared" si="5"/>
        <v>0</v>
      </c>
      <c r="H48" s="34"/>
      <c r="I48" s="34"/>
      <c r="J48" s="34"/>
      <c r="K48" s="10">
        <f t="shared" si="6"/>
        <v>0</v>
      </c>
      <c r="L48" s="3"/>
    </row>
    <row r="49" spans="1:13" s="2" customFormat="1" ht="17.25" thickBot="1" x14ac:dyDescent="0.35">
      <c r="A49" s="36" t="s">
        <v>39</v>
      </c>
      <c r="B49" s="37">
        <f>SUM(B37:B48)</f>
        <v>9259</v>
      </c>
      <c r="C49" s="37">
        <f t="shared" ref="C49:K49" si="7">SUM(C37:C48)</f>
        <v>1228</v>
      </c>
      <c r="D49" s="37">
        <f t="shared" si="7"/>
        <v>72</v>
      </c>
      <c r="E49" s="37">
        <f t="shared" si="7"/>
        <v>241</v>
      </c>
      <c r="F49" s="37">
        <f t="shared" si="7"/>
        <v>31</v>
      </c>
      <c r="G49" s="37">
        <f t="shared" si="7"/>
        <v>1572</v>
      </c>
      <c r="H49" s="37">
        <f t="shared" si="7"/>
        <v>2986</v>
      </c>
      <c r="I49" s="37">
        <f t="shared" si="7"/>
        <v>2372</v>
      </c>
      <c r="J49" s="37">
        <f t="shared" si="7"/>
        <v>2329</v>
      </c>
      <c r="K49" s="37">
        <f t="shared" si="7"/>
        <v>7687</v>
      </c>
      <c r="L49" s="129"/>
      <c r="M49" s="1"/>
    </row>
    <row r="50" spans="1:13" ht="17.25" thickBot="1" x14ac:dyDescent="0.35">
      <c r="A50" s="145" t="s">
        <v>42</v>
      </c>
      <c r="B50" s="146">
        <f>SUM(G50+K50)</f>
        <v>17603</v>
      </c>
      <c r="C50" s="147">
        <f t="shared" ref="C50:K50" si="8">SUM(C38:C49)</f>
        <v>2318</v>
      </c>
      <c r="D50" s="147">
        <f t="shared" si="8"/>
        <v>137</v>
      </c>
      <c r="E50" s="147">
        <f t="shared" si="8"/>
        <v>454</v>
      </c>
      <c r="F50" s="147">
        <f t="shared" si="8"/>
        <v>61</v>
      </c>
      <c r="G50" s="147">
        <f t="shared" si="8"/>
        <v>2970</v>
      </c>
      <c r="H50" s="147">
        <f t="shared" si="8"/>
        <v>5596</v>
      </c>
      <c r="I50" s="147">
        <f t="shared" si="8"/>
        <v>4613</v>
      </c>
      <c r="J50" s="147">
        <f t="shared" si="8"/>
        <v>4424</v>
      </c>
      <c r="K50" s="147">
        <f t="shared" si="8"/>
        <v>14633</v>
      </c>
      <c r="L50" s="130"/>
    </row>
    <row r="51" spans="1:13" ht="17.25" thickBot="1" x14ac:dyDescent="0.35">
      <c r="A51" s="45" t="s">
        <v>32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3" ht="16.5" customHeight="1" x14ac:dyDescent="0.3">
      <c r="A52" s="200" t="s">
        <v>2</v>
      </c>
      <c r="B52" s="202" t="s">
        <v>53</v>
      </c>
      <c r="C52" s="204" t="s">
        <v>55</v>
      </c>
      <c r="D52" s="204"/>
      <c r="E52" s="204"/>
      <c r="F52" s="204"/>
      <c r="G52" s="205" t="s">
        <v>24</v>
      </c>
      <c r="H52" s="65"/>
      <c r="I52" s="65"/>
    </row>
    <row r="53" spans="1:13" x14ac:dyDescent="0.3">
      <c r="A53" s="201"/>
      <c r="B53" s="203"/>
      <c r="C53" s="9" t="s">
        <v>27</v>
      </c>
      <c r="D53" s="9" t="s">
        <v>13</v>
      </c>
      <c r="E53" s="92" t="s">
        <v>23</v>
      </c>
      <c r="F53" s="108" t="s">
        <v>56</v>
      </c>
      <c r="G53" s="206"/>
      <c r="H53" s="66"/>
      <c r="I53" s="66"/>
    </row>
    <row r="54" spans="1:13" x14ac:dyDescent="0.3">
      <c r="A54" s="125" t="s">
        <v>16</v>
      </c>
      <c r="B54" s="142">
        <f t="shared" ref="B54:B60" si="9">SUM(C54:F54)</f>
        <v>483</v>
      </c>
      <c r="C54" s="5">
        <v>363</v>
      </c>
      <c r="D54" s="5">
        <v>19</v>
      </c>
      <c r="E54" s="5">
        <v>98</v>
      </c>
      <c r="F54" s="5">
        <v>3</v>
      </c>
      <c r="G54" s="60"/>
      <c r="H54" s="62"/>
      <c r="I54" s="62"/>
    </row>
    <row r="55" spans="1:13" x14ac:dyDescent="0.25">
      <c r="A55" s="125" t="s">
        <v>1</v>
      </c>
      <c r="B55" s="142">
        <f t="shared" si="9"/>
        <v>509</v>
      </c>
      <c r="C55" s="5">
        <v>354</v>
      </c>
      <c r="D55" s="5">
        <v>34</v>
      </c>
      <c r="E55" s="93">
        <v>118</v>
      </c>
      <c r="F55" s="5">
        <v>3</v>
      </c>
      <c r="G55" s="3"/>
      <c r="H55" s="62"/>
      <c r="I55" s="62"/>
    </row>
    <row r="56" spans="1:13" x14ac:dyDescent="0.3">
      <c r="A56" s="125" t="s">
        <v>8</v>
      </c>
      <c r="B56" s="142">
        <f t="shared" si="9"/>
        <v>420</v>
      </c>
      <c r="C56" s="142">
        <v>322</v>
      </c>
      <c r="D56" s="5">
        <v>14</v>
      </c>
      <c r="E56" s="5">
        <v>79</v>
      </c>
      <c r="F56" s="94">
        <v>5</v>
      </c>
      <c r="G56" s="3"/>
      <c r="H56" s="63"/>
      <c r="I56" s="63"/>
    </row>
    <row r="57" spans="1:13" x14ac:dyDescent="0.3">
      <c r="A57" s="125" t="s">
        <v>25</v>
      </c>
      <c r="B57" s="142">
        <f t="shared" si="9"/>
        <v>435</v>
      </c>
      <c r="C57" s="5">
        <v>343</v>
      </c>
      <c r="D57" s="5">
        <v>14</v>
      </c>
      <c r="E57" s="5">
        <v>75</v>
      </c>
      <c r="F57" s="5">
        <v>3</v>
      </c>
      <c r="G57" s="3"/>
      <c r="H57" s="62"/>
      <c r="I57" s="62"/>
    </row>
    <row r="58" spans="1:13" x14ac:dyDescent="0.25">
      <c r="A58" s="125" t="s">
        <v>12</v>
      </c>
      <c r="B58" s="25">
        <f t="shared" si="9"/>
        <v>376</v>
      </c>
      <c r="C58" s="4">
        <v>200</v>
      </c>
      <c r="D58" s="4">
        <v>48</v>
      </c>
      <c r="E58" s="93">
        <v>124</v>
      </c>
      <c r="F58" s="93">
        <v>4</v>
      </c>
      <c r="G58" s="3"/>
      <c r="H58" s="62"/>
      <c r="I58" s="62"/>
    </row>
    <row r="59" spans="1:13" x14ac:dyDescent="0.25">
      <c r="A59" s="125" t="s">
        <v>22</v>
      </c>
      <c r="B59" s="25">
        <f t="shared" si="9"/>
        <v>468</v>
      </c>
      <c r="C59" s="5">
        <v>371</v>
      </c>
      <c r="D59" s="5">
        <v>24</v>
      </c>
      <c r="E59" s="93">
        <v>71</v>
      </c>
      <c r="F59" s="93">
        <v>2</v>
      </c>
      <c r="G59" s="3"/>
      <c r="H59" s="62"/>
      <c r="I59" s="62"/>
    </row>
    <row r="60" spans="1:13" x14ac:dyDescent="0.3">
      <c r="A60" s="125" t="s">
        <v>11</v>
      </c>
      <c r="B60" s="25">
        <f t="shared" si="9"/>
        <v>570</v>
      </c>
      <c r="C60" s="5">
        <v>230</v>
      </c>
      <c r="D60" s="5">
        <v>73</v>
      </c>
      <c r="E60" s="5">
        <v>262</v>
      </c>
      <c r="F60" s="5">
        <v>5</v>
      </c>
      <c r="G60" s="3"/>
      <c r="H60" s="62"/>
      <c r="I60" s="62"/>
    </row>
    <row r="61" spans="1:13" x14ac:dyDescent="0.3">
      <c r="A61" s="125" t="s">
        <v>21</v>
      </c>
      <c r="B61" s="25">
        <f>SUM(C61:F61)</f>
        <v>576</v>
      </c>
      <c r="C61" s="5">
        <v>207</v>
      </c>
      <c r="D61" s="5">
        <v>74</v>
      </c>
      <c r="E61" s="5">
        <v>289</v>
      </c>
      <c r="F61" s="5">
        <v>6</v>
      </c>
      <c r="G61" s="3"/>
      <c r="H61" s="62"/>
      <c r="I61" s="62"/>
    </row>
    <row r="62" spans="1:13" x14ac:dyDescent="0.3">
      <c r="A62" s="125" t="s">
        <v>14</v>
      </c>
      <c r="B62" s="25">
        <f>SUM(C62:F62)</f>
        <v>481</v>
      </c>
      <c r="C62" s="5">
        <v>212</v>
      </c>
      <c r="D62" s="5">
        <v>67</v>
      </c>
      <c r="E62" s="5">
        <v>194</v>
      </c>
      <c r="F62" s="5">
        <v>8</v>
      </c>
      <c r="G62" s="3"/>
      <c r="H62" s="62"/>
      <c r="I62" s="62"/>
    </row>
    <row r="63" spans="1:13" x14ac:dyDescent="0.3">
      <c r="A63" s="125" t="s">
        <v>3</v>
      </c>
      <c r="B63" s="25"/>
      <c r="C63" s="5"/>
      <c r="D63" s="5"/>
      <c r="E63" s="72"/>
      <c r="F63" s="72"/>
      <c r="G63" s="60"/>
      <c r="H63" s="62"/>
      <c r="I63" s="62"/>
    </row>
    <row r="64" spans="1:13" x14ac:dyDescent="0.3">
      <c r="A64" s="125" t="s">
        <v>10</v>
      </c>
      <c r="B64" s="25">
        <f t="shared" ref="B64:B65" si="10">SUM(C64:F64)</f>
        <v>0</v>
      </c>
      <c r="C64" s="5"/>
      <c r="D64" s="5"/>
      <c r="E64" s="5"/>
      <c r="F64" s="5"/>
      <c r="G64" s="60"/>
      <c r="H64" s="62"/>
      <c r="I64" s="62"/>
      <c r="J64"/>
      <c r="K64"/>
      <c r="L64"/>
    </row>
    <row r="65" spans="1:12" x14ac:dyDescent="0.3">
      <c r="A65" s="42" t="s">
        <v>6</v>
      </c>
      <c r="B65" s="25">
        <f t="shared" si="10"/>
        <v>0</v>
      </c>
      <c r="C65" s="35"/>
      <c r="D65" s="35"/>
      <c r="E65" s="35"/>
      <c r="F65" s="109"/>
      <c r="G65" s="60"/>
      <c r="H65" s="62"/>
      <c r="I65" s="62"/>
      <c r="J65"/>
      <c r="K65"/>
      <c r="L65"/>
    </row>
    <row r="66" spans="1:12" s="2" customFormat="1" x14ac:dyDescent="0.3">
      <c r="A66" s="38" t="s">
        <v>39</v>
      </c>
      <c r="B66" s="39">
        <f>SUM(B54:B65)</f>
        <v>4318</v>
      </c>
      <c r="C66" s="39">
        <f t="shared" ref="C66:F66" si="11">SUM(C54:C65)</f>
        <v>2602</v>
      </c>
      <c r="D66" s="39">
        <f t="shared" si="11"/>
        <v>367</v>
      </c>
      <c r="E66" s="39">
        <f t="shared" si="11"/>
        <v>1310</v>
      </c>
      <c r="F66" s="39">
        <f t="shared" si="11"/>
        <v>39</v>
      </c>
      <c r="G66" s="60"/>
      <c r="H66" s="62"/>
      <c r="I66" s="62"/>
    </row>
    <row r="67" spans="1:12" x14ac:dyDescent="0.3">
      <c r="A67" s="38" t="s">
        <v>42</v>
      </c>
      <c r="B67" s="143">
        <f>SUM(C67:F67)</f>
        <v>5149</v>
      </c>
      <c r="C67" s="143">
        <v>3710</v>
      </c>
      <c r="D67" s="143">
        <v>335</v>
      </c>
      <c r="E67" s="143">
        <v>1052</v>
      </c>
      <c r="F67" s="144">
        <v>52</v>
      </c>
      <c r="G67" s="110"/>
      <c r="H67" s="64"/>
      <c r="I67" s="64"/>
      <c r="J67"/>
      <c r="K67"/>
      <c r="L67"/>
    </row>
    <row r="68" spans="1:12" x14ac:dyDescent="0.3">
      <c r="A68" s="81"/>
      <c r="J68"/>
      <c r="K68"/>
      <c r="L68"/>
    </row>
  </sheetData>
  <mergeCells count="20">
    <mergeCell ref="A1:L1"/>
    <mergeCell ref="A2:L2"/>
    <mergeCell ref="A4:A6"/>
    <mergeCell ref="B4:L4"/>
    <mergeCell ref="B5:L5"/>
    <mergeCell ref="B6:L6"/>
    <mergeCell ref="H35:K35"/>
    <mergeCell ref="L35:L36"/>
    <mergeCell ref="A8:A9"/>
    <mergeCell ref="B8:B9"/>
    <mergeCell ref="C8:G8"/>
    <mergeCell ref="H8:K8"/>
    <mergeCell ref="L8:L9"/>
    <mergeCell ref="A52:A53"/>
    <mergeCell ref="B52:B53"/>
    <mergeCell ref="C52:F52"/>
    <mergeCell ref="G52:G53"/>
    <mergeCell ref="A35:A36"/>
    <mergeCell ref="B35:B36"/>
    <mergeCell ref="C35:G35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8"/>
  <sheetViews>
    <sheetView topLeftCell="A22" zoomScale="95" zoomScaleNormal="95" zoomScaleSheetLayoutView="80" workbookViewId="0">
      <selection activeCell="G43" sqref="G43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10.5" style="48" customWidth="1"/>
  </cols>
  <sheetData>
    <row r="1" spans="1:15" ht="37.5" x14ac:dyDescent="0.3">
      <c r="A1" s="221" t="s">
        <v>29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3"/>
      <c r="M1" s="23"/>
      <c r="N1" s="23"/>
      <c r="O1" s="23"/>
    </row>
    <row r="2" spans="1:15" ht="20.25" x14ac:dyDescent="0.3">
      <c r="A2" s="222" t="s">
        <v>69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76"/>
      <c r="M2" s="22"/>
      <c r="N2" s="22"/>
      <c r="O2" s="22"/>
    </row>
    <row r="3" spans="1:15" ht="20.25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22"/>
      <c r="M3" s="22"/>
      <c r="N3" s="22"/>
      <c r="O3" s="22"/>
    </row>
    <row r="4" spans="1:15" ht="20.25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22"/>
      <c r="M4" s="22"/>
      <c r="N4" s="22"/>
      <c r="O4" s="22"/>
    </row>
    <row r="5" spans="1:15" ht="33" x14ac:dyDescent="0.3">
      <c r="A5" s="70" t="s">
        <v>38</v>
      </c>
      <c r="B5" s="249" t="s">
        <v>28</v>
      </c>
      <c r="C5" s="250"/>
      <c r="D5" s="250"/>
      <c r="E5" s="250"/>
      <c r="F5" s="250"/>
      <c r="G5" s="250"/>
      <c r="H5" s="250"/>
      <c r="I5" s="250"/>
      <c r="J5" s="250"/>
      <c r="K5" s="251"/>
    </row>
    <row r="6" spans="1:15" ht="23.1" customHeight="1" x14ac:dyDescent="0.3">
      <c r="A6" s="71" t="s">
        <v>47</v>
      </c>
      <c r="B6" s="69"/>
      <c r="C6" s="69"/>
      <c r="D6" s="69"/>
      <c r="E6" s="69"/>
      <c r="F6" s="69"/>
      <c r="G6" s="69"/>
      <c r="H6" s="69"/>
      <c r="I6" s="69"/>
      <c r="J6" s="69"/>
      <c r="K6" s="135"/>
    </row>
    <row r="7" spans="1:15" ht="23.1" customHeight="1" x14ac:dyDescent="0.3">
      <c r="A7" s="200" t="s">
        <v>9</v>
      </c>
      <c r="B7" s="214" t="s">
        <v>52</v>
      </c>
      <c r="C7" s="216" t="s">
        <v>19</v>
      </c>
      <c r="D7" s="217"/>
      <c r="E7" s="217"/>
      <c r="F7" s="252"/>
      <c r="G7" s="253" t="s">
        <v>50</v>
      </c>
      <c r="H7" s="217"/>
      <c r="I7" s="217"/>
      <c r="J7" s="252"/>
      <c r="K7" s="219" t="s">
        <v>24</v>
      </c>
    </row>
    <row r="8" spans="1:15" ht="23.1" customHeight="1" x14ac:dyDescent="0.3">
      <c r="A8" s="201"/>
      <c r="B8" s="215"/>
      <c r="C8" s="21" t="s">
        <v>0</v>
      </c>
      <c r="D8" s="51" t="s">
        <v>13</v>
      </c>
      <c r="E8" s="20" t="s">
        <v>23</v>
      </c>
      <c r="F8" s="19" t="s">
        <v>20</v>
      </c>
      <c r="G8" s="20" t="s">
        <v>27</v>
      </c>
      <c r="H8" s="50" t="s">
        <v>13</v>
      </c>
      <c r="I8" s="20" t="s">
        <v>23</v>
      </c>
      <c r="J8" s="19" t="s">
        <v>20</v>
      </c>
      <c r="K8" s="220"/>
    </row>
    <row r="9" spans="1:15" ht="23.1" customHeight="1" x14ac:dyDescent="0.3">
      <c r="A9" s="154">
        <v>46266</v>
      </c>
      <c r="B9" s="166">
        <f>SUM(F9+J9)</f>
        <v>0</v>
      </c>
      <c r="C9" s="161">
        <v>0</v>
      </c>
      <c r="D9" s="161">
        <v>0</v>
      </c>
      <c r="E9" s="162">
        <v>0</v>
      </c>
      <c r="F9" s="167">
        <f>SUM(C9:E9)</f>
        <v>0</v>
      </c>
      <c r="G9" s="162">
        <v>0</v>
      </c>
      <c r="H9" s="162">
        <v>0</v>
      </c>
      <c r="I9" s="162">
        <v>0</v>
      </c>
      <c r="J9" s="167">
        <f>SUM(G9:I9)</f>
        <v>0</v>
      </c>
      <c r="K9" s="137"/>
    </row>
    <row r="10" spans="1:15" ht="23.1" customHeight="1" x14ac:dyDescent="0.3">
      <c r="A10" s="154">
        <v>46267</v>
      </c>
      <c r="B10" s="166">
        <f t="shared" ref="B10:B31" si="0">SUM(F10+J10)</f>
        <v>2</v>
      </c>
      <c r="C10" s="161">
        <v>0</v>
      </c>
      <c r="D10" s="161">
        <v>0</v>
      </c>
      <c r="E10" s="162">
        <v>0</v>
      </c>
      <c r="F10" s="167">
        <f t="shared" ref="F10:F31" si="1">SUM(C10:E10)</f>
        <v>0</v>
      </c>
      <c r="G10" s="164">
        <v>1</v>
      </c>
      <c r="H10" s="164">
        <v>0</v>
      </c>
      <c r="I10" s="164">
        <v>1</v>
      </c>
      <c r="J10" s="167">
        <f t="shared" ref="J10:J31" si="2">SUM(G10:I10)</f>
        <v>2</v>
      </c>
      <c r="K10" s="137"/>
    </row>
    <row r="11" spans="1:15" ht="23.1" customHeight="1" x14ac:dyDescent="0.3">
      <c r="A11" s="154">
        <v>46268</v>
      </c>
      <c r="B11" s="166">
        <f t="shared" si="0"/>
        <v>10</v>
      </c>
      <c r="C11" s="161">
        <v>0</v>
      </c>
      <c r="D11" s="161">
        <v>0</v>
      </c>
      <c r="E11" s="162">
        <v>0</v>
      </c>
      <c r="F11" s="167">
        <f t="shared" si="1"/>
        <v>0</v>
      </c>
      <c r="G11" s="164">
        <v>3</v>
      </c>
      <c r="H11" s="164">
        <v>1</v>
      </c>
      <c r="I11" s="164">
        <v>6</v>
      </c>
      <c r="J11" s="167">
        <f t="shared" si="2"/>
        <v>10</v>
      </c>
      <c r="K11" s="137"/>
    </row>
    <row r="12" spans="1:15" ht="23.1" customHeight="1" x14ac:dyDescent="0.3">
      <c r="A12" s="154">
        <v>46269</v>
      </c>
      <c r="B12" s="166">
        <f t="shared" si="0"/>
        <v>8</v>
      </c>
      <c r="C12" s="161">
        <v>0</v>
      </c>
      <c r="D12" s="161">
        <v>0</v>
      </c>
      <c r="E12" s="162">
        <v>0</v>
      </c>
      <c r="F12" s="167">
        <f t="shared" si="1"/>
        <v>0</v>
      </c>
      <c r="G12" s="164">
        <v>5</v>
      </c>
      <c r="H12" s="164">
        <v>0</v>
      </c>
      <c r="I12" s="164">
        <v>3</v>
      </c>
      <c r="J12" s="167">
        <f t="shared" si="2"/>
        <v>8</v>
      </c>
      <c r="K12" s="137"/>
    </row>
    <row r="13" spans="1:15" ht="23.1" customHeight="1" x14ac:dyDescent="0.3">
      <c r="A13" s="154">
        <v>46270</v>
      </c>
      <c r="B13" s="166">
        <f t="shared" si="0"/>
        <v>34</v>
      </c>
      <c r="C13" s="168">
        <v>10</v>
      </c>
      <c r="D13" s="168">
        <v>0</v>
      </c>
      <c r="E13" s="148">
        <v>13</v>
      </c>
      <c r="F13" s="167">
        <f t="shared" si="1"/>
        <v>23</v>
      </c>
      <c r="G13" s="164">
        <v>6</v>
      </c>
      <c r="H13" s="164">
        <v>0</v>
      </c>
      <c r="I13" s="164">
        <v>5</v>
      </c>
      <c r="J13" s="167">
        <f t="shared" si="2"/>
        <v>11</v>
      </c>
      <c r="K13" s="137"/>
    </row>
    <row r="14" spans="1:15" ht="23.1" customHeight="1" x14ac:dyDescent="0.3">
      <c r="A14" s="154">
        <v>46271</v>
      </c>
      <c r="B14" s="166">
        <f t="shared" si="0"/>
        <v>13</v>
      </c>
      <c r="C14" s="168">
        <v>0</v>
      </c>
      <c r="D14" s="168">
        <v>0</v>
      </c>
      <c r="E14" s="148">
        <v>0</v>
      </c>
      <c r="F14" s="167">
        <f t="shared" si="1"/>
        <v>0</v>
      </c>
      <c r="G14" s="164">
        <v>5</v>
      </c>
      <c r="H14" s="164">
        <v>0</v>
      </c>
      <c r="I14" s="164">
        <v>8</v>
      </c>
      <c r="J14" s="167">
        <f t="shared" si="2"/>
        <v>13</v>
      </c>
      <c r="K14" s="137"/>
    </row>
    <row r="15" spans="1:15" ht="23.1" customHeight="1" x14ac:dyDescent="0.3">
      <c r="A15" s="154">
        <v>46273</v>
      </c>
      <c r="B15" s="166">
        <f t="shared" si="0"/>
        <v>0</v>
      </c>
      <c r="C15" s="168">
        <v>0</v>
      </c>
      <c r="D15" s="168">
        <v>0</v>
      </c>
      <c r="E15" s="148">
        <v>0</v>
      </c>
      <c r="F15" s="167">
        <f t="shared" si="1"/>
        <v>0</v>
      </c>
      <c r="G15" s="164">
        <v>0</v>
      </c>
      <c r="H15" s="164">
        <v>0</v>
      </c>
      <c r="I15" s="164">
        <v>0</v>
      </c>
      <c r="J15" s="167">
        <f t="shared" si="2"/>
        <v>0</v>
      </c>
      <c r="K15" s="137"/>
    </row>
    <row r="16" spans="1:15" ht="23.1" customHeight="1" x14ac:dyDescent="0.3">
      <c r="A16" s="154">
        <v>46274</v>
      </c>
      <c r="B16" s="166">
        <f t="shared" si="0"/>
        <v>2</v>
      </c>
      <c r="C16" s="168">
        <v>0</v>
      </c>
      <c r="D16" s="168">
        <v>0</v>
      </c>
      <c r="E16" s="148">
        <v>0</v>
      </c>
      <c r="F16" s="167">
        <f t="shared" si="1"/>
        <v>0</v>
      </c>
      <c r="G16" s="164">
        <v>1</v>
      </c>
      <c r="H16" s="164">
        <v>1</v>
      </c>
      <c r="I16" s="164">
        <v>0</v>
      </c>
      <c r="J16" s="167">
        <f t="shared" si="2"/>
        <v>2</v>
      </c>
      <c r="K16" s="137"/>
    </row>
    <row r="17" spans="1:11" ht="23.1" customHeight="1" x14ac:dyDescent="0.3">
      <c r="A17" s="154">
        <v>46275</v>
      </c>
      <c r="B17" s="166">
        <f t="shared" si="0"/>
        <v>2</v>
      </c>
      <c r="C17" s="168">
        <v>0</v>
      </c>
      <c r="D17" s="168">
        <v>0</v>
      </c>
      <c r="E17" s="148">
        <v>0</v>
      </c>
      <c r="F17" s="167">
        <f t="shared" si="1"/>
        <v>0</v>
      </c>
      <c r="G17" s="164">
        <v>0</v>
      </c>
      <c r="H17" s="164">
        <v>2</v>
      </c>
      <c r="I17" s="164">
        <v>0</v>
      </c>
      <c r="J17" s="167">
        <f t="shared" si="2"/>
        <v>2</v>
      </c>
      <c r="K17" s="137"/>
    </row>
    <row r="18" spans="1:11" ht="23.1" customHeight="1" x14ac:dyDescent="0.3">
      <c r="A18" s="154">
        <v>46276</v>
      </c>
      <c r="B18" s="166">
        <f t="shared" si="0"/>
        <v>2</v>
      </c>
      <c r="C18" s="168">
        <v>0</v>
      </c>
      <c r="D18" s="168">
        <v>0</v>
      </c>
      <c r="E18" s="148">
        <v>0</v>
      </c>
      <c r="F18" s="167">
        <f t="shared" si="1"/>
        <v>0</v>
      </c>
      <c r="G18" s="164">
        <v>1</v>
      </c>
      <c r="H18" s="164">
        <v>0</v>
      </c>
      <c r="I18" s="164">
        <v>1</v>
      </c>
      <c r="J18" s="167">
        <f t="shared" si="2"/>
        <v>2</v>
      </c>
      <c r="K18" s="137"/>
    </row>
    <row r="19" spans="1:11" ht="23.1" customHeight="1" x14ac:dyDescent="0.3">
      <c r="A19" s="154">
        <v>46277</v>
      </c>
      <c r="B19" s="166">
        <f t="shared" si="0"/>
        <v>15</v>
      </c>
      <c r="C19" s="168">
        <v>0</v>
      </c>
      <c r="D19" s="168">
        <v>0</v>
      </c>
      <c r="E19" s="148">
        <v>0</v>
      </c>
      <c r="F19" s="167">
        <f t="shared" si="1"/>
        <v>0</v>
      </c>
      <c r="G19" s="164">
        <v>5</v>
      </c>
      <c r="H19" s="164">
        <v>1</v>
      </c>
      <c r="I19" s="164">
        <v>9</v>
      </c>
      <c r="J19" s="167">
        <f t="shared" si="2"/>
        <v>15</v>
      </c>
      <c r="K19" s="137"/>
    </row>
    <row r="20" spans="1:11" ht="23.1" customHeight="1" x14ac:dyDescent="0.3">
      <c r="A20" s="154">
        <v>46278</v>
      </c>
      <c r="B20" s="166">
        <f t="shared" si="0"/>
        <v>6</v>
      </c>
      <c r="C20" s="168">
        <v>0</v>
      </c>
      <c r="D20" s="168">
        <v>0</v>
      </c>
      <c r="E20" s="148">
        <v>0</v>
      </c>
      <c r="F20" s="167">
        <f t="shared" si="1"/>
        <v>0</v>
      </c>
      <c r="G20" s="164">
        <v>1</v>
      </c>
      <c r="H20" s="164">
        <v>0</v>
      </c>
      <c r="I20" s="164">
        <v>5</v>
      </c>
      <c r="J20" s="167">
        <f t="shared" si="2"/>
        <v>6</v>
      </c>
      <c r="K20" s="137"/>
    </row>
    <row r="21" spans="1:11" ht="23.1" customHeight="1" x14ac:dyDescent="0.3">
      <c r="A21" s="154">
        <v>46280</v>
      </c>
      <c r="B21" s="166">
        <f t="shared" si="0"/>
        <v>0</v>
      </c>
      <c r="C21" s="168">
        <v>0</v>
      </c>
      <c r="D21" s="168">
        <v>0</v>
      </c>
      <c r="E21" s="148">
        <v>0</v>
      </c>
      <c r="F21" s="167">
        <f t="shared" si="1"/>
        <v>0</v>
      </c>
      <c r="G21" s="164">
        <v>0</v>
      </c>
      <c r="H21" s="164">
        <v>0</v>
      </c>
      <c r="I21" s="164">
        <v>0</v>
      </c>
      <c r="J21" s="167">
        <f t="shared" si="2"/>
        <v>0</v>
      </c>
      <c r="K21" s="137"/>
    </row>
    <row r="22" spans="1:11" ht="23.1" customHeight="1" x14ac:dyDescent="0.3">
      <c r="A22" s="154">
        <v>46281</v>
      </c>
      <c r="B22" s="166">
        <f t="shared" si="0"/>
        <v>0</v>
      </c>
      <c r="C22" s="168">
        <v>0</v>
      </c>
      <c r="D22" s="168">
        <v>0</v>
      </c>
      <c r="E22" s="148">
        <v>0</v>
      </c>
      <c r="F22" s="167">
        <f t="shared" si="1"/>
        <v>0</v>
      </c>
      <c r="G22" s="164">
        <v>0</v>
      </c>
      <c r="H22" s="164">
        <v>0</v>
      </c>
      <c r="I22" s="164">
        <v>0</v>
      </c>
      <c r="J22" s="167">
        <f t="shared" si="2"/>
        <v>0</v>
      </c>
      <c r="K22" s="137"/>
    </row>
    <row r="23" spans="1:11" ht="23.1" customHeight="1" x14ac:dyDescent="0.3">
      <c r="A23" s="154">
        <v>46282</v>
      </c>
      <c r="B23" s="166">
        <f t="shared" si="0"/>
        <v>0</v>
      </c>
      <c r="C23" s="168">
        <v>0</v>
      </c>
      <c r="D23" s="168">
        <v>0</v>
      </c>
      <c r="E23" s="148">
        <v>0</v>
      </c>
      <c r="F23" s="167">
        <f t="shared" si="1"/>
        <v>0</v>
      </c>
      <c r="G23" s="164">
        <v>0</v>
      </c>
      <c r="H23" s="164">
        <v>0</v>
      </c>
      <c r="I23" s="164">
        <v>0</v>
      </c>
      <c r="J23" s="167">
        <f t="shared" si="2"/>
        <v>0</v>
      </c>
      <c r="K23" s="137"/>
    </row>
    <row r="24" spans="1:11" ht="23.1" customHeight="1" x14ac:dyDescent="0.3">
      <c r="A24" s="154">
        <v>46283</v>
      </c>
      <c r="B24" s="166">
        <f t="shared" si="0"/>
        <v>0</v>
      </c>
      <c r="C24" s="168">
        <v>0</v>
      </c>
      <c r="D24" s="168">
        <v>0</v>
      </c>
      <c r="E24" s="148">
        <v>0</v>
      </c>
      <c r="F24" s="167">
        <f t="shared" si="1"/>
        <v>0</v>
      </c>
      <c r="G24" s="164">
        <v>0</v>
      </c>
      <c r="H24" s="164">
        <v>0</v>
      </c>
      <c r="I24" s="164">
        <v>0</v>
      </c>
      <c r="J24" s="167">
        <f t="shared" si="2"/>
        <v>0</v>
      </c>
      <c r="K24" s="137"/>
    </row>
    <row r="25" spans="1:11" ht="23.1" customHeight="1" x14ac:dyDescent="0.3">
      <c r="A25" s="154">
        <v>46284</v>
      </c>
      <c r="B25" s="166">
        <f t="shared" si="0"/>
        <v>15</v>
      </c>
      <c r="C25" s="168">
        <v>0</v>
      </c>
      <c r="D25" s="168">
        <v>0</v>
      </c>
      <c r="E25" s="148">
        <v>0</v>
      </c>
      <c r="F25" s="167">
        <f t="shared" si="1"/>
        <v>0</v>
      </c>
      <c r="G25" s="164">
        <v>2</v>
      </c>
      <c r="H25" s="164">
        <v>2</v>
      </c>
      <c r="I25" s="164">
        <v>11</v>
      </c>
      <c r="J25" s="167">
        <f t="shared" si="2"/>
        <v>15</v>
      </c>
      <c r="K25" s="137"/>
    </row>
    <row r="26" spans="1:11" ht="23.1" customHeight="1" x14ac:dyDescent="0.3">
      <c r="A26" s="154">
        <v>46285</v>
      </c>
      <c r="B26" s="166">
        <f t="shared" si="0"/>
        <v>26</v>
      </c>
      <c r="C26" s="168">
        <v>7</v>
      </c>
      <c r="D26" s="168">
        <v>0</v>
      </c>
      <c r="E26" s="148">
        <v>0</v>
      </c>
      <c r="F26" s="167">
        <f t="shared" si="1"/>
        <v>7</v>
      </c>
      <c r="G26" s="164">
        <v>9</v>
      </c>
      <c r="H26" s="164">
        <v>2</v>
      </c>
      <c r="I26" s="164">
        <v>8</v>
      </c>
      <c r="J26" s="167">
        <f t="shared" si="2"/>
        <v>19</v>
      </c>
      <c r="K26" s="137"/>
    </row>
    <row r="27" spans="1:11" ht="23.1" customHeight="1" x14ac:dyDescent="0.3">
      <c r="A27" s="154">
        <v>46287</v>
      </c>
      <c r="B27" s="166">
        <f t="shared" si="0"/>
        <v>2</v>
      </c>
      <c r="C27" s="168">
        <v>0</v>
      </c>
      <c r="D27" s="168">
        <v>0</v>
      </c>
      <c r="E27" s="148">
        <v>0</v>
      </c>
      <c r="F27" s="167">
        <f t="shared" si="1"/>
        <v>0</v>
      </c>
      <c r="G27" s="164">
        <v>1</v>
      </c>
      <c r="H27" s="164">
        <v>0</v>
      </c>
      <c r="I27" s="164">
        <v>1</v>
      </c>
      <c r="J27" s="167">
        <f t="shared" si="2"/>
        <v>2</v>
      </c>
      <c r="K27" s="137"/>
    </row>
    <row r="28" spans="1:11" ht="23.1" customHeight="1" x14ac:dyDescent="0.3">
      <c r="A28" s="154">
        <v>46288</v>
      </c>
      <c r="B28" s="166">
        <f t="shared" si="0"/>
        <v>4</v>
      </c>
      <c r="C28" s="168">
        <v>0</v>
      </c>
      <c r="D28" s="168">
        <v>0</v>
      </c>
      <c r="E28" s="148">
        <v>0</v>
      </c>
      <c r="F28" s="167">
        <f t="shared" si="1"/>
        <v>0</v>
      </c>
      <c r="G28" s="164">
        <v>1</v>
      </c>
      <c r="H28" s="164">
        <v>0</v>
      </c>
      <c r="I28" s="164">
        <v>3</v>
      </c>
      <c r="J28" s="167">
        <f t="shared" si="2"/>
        <v>4</v>
      </c>
      <c r="K28" s="137"/>
    </row>
    <row r="29" spans="1:11" s="169" customFormat="1" ht="23.1" customHeight="1" x14ac:dyDescent="0.3">
      <c r="A29" s="154">
        <v>46292</v>
      </c>
      <c r="B29" s="166">
        <f t="shared" si="0"/>
        <v>12</v>
      </c>
      <c r="C29" s="168">
        <v>0</v>
      </c>
      <c r="D29" s="168">
        <v>0</v>
      </c>
      <c r="E29" s="148">
        <v>0</v>
      </c>
      <c r="F29" s="167">
        <f t="shared" si="1"/>
        <v>0</v>
      </c>
      <c r="G29" s="164">
        <v>4</v>
      </c>
      <c r="H29" s="164">
        <v>3</v>
      </c>
      <c r="I29" s="164">
        <v>5</v>
      </c>
      <c r="J29" s="167">
        <f t="shared" si="2"/>
        <v>12</v>
      </c>
      <c r="K29" s="137"/>
    </row>
    <row r="30" spans="1:11" s="169" customFormat="1" ht="23.1" customHeight="1" x14ac:dyDescent="0.3">
      <c r="A30" s="154">
        <v>46294</v>
      </c>
      <c r="B30" s="166">
        <f t="shared" si="0"/>
        <v>2</v>
      </c>
      <c r="C30" s="168">
        <v>0</v>
      </c>
      <c r="D30" s="168">
        <v>0</v>
      </c>
      <c r="E30" s="148">
        <v>0</v>
      </c>
      <c r="F30" s="167">
        <f t="shared" si="1"/>
        <v>0</v>
      </c>
      <c r="G30" s="164">
        <v>1</v>
      </c>
      <c r="H30" s="164">
        <v>0</v>
      </c>
      <c r="I30" s="164">
        <v>1</v>
      </c>
      <c r="J30" s="167">
        <f t="shared" si="2"/>
        <v>2</v>
      </c>
      <c r="K30" s="137"/>
    </row>
    <row r="31" spans="1:11" s="169" customFormat="1" ht="23.1" customHeight="1" thickBot="1" x14ac:dyDescent="0.35">
      <c r="A31" s="154">
        <v>46295</v>
      </c>
      <c r="B31" s="166">
        <f t="shared" si="0"/>
        <v>2</v>
      </c>
      <c r="C31" s="168">
        <v>0</v>
      </c>
      <c r="D31" s="168">
        <v>0</v>
      </c>
      <c r="E31" s="148">
        <v>0</v>
      </c>
      <c r="F31" s="167">
        <f t="shared" si="1"/>
        <v>0</v>
      </c>
      <c r="G31" s="164">
        <v>1</v>
      </c>
      <c r="H31" s="164">
        <v>0</v>
      </c>
      <c r="I31" s="164">
        <v>1</v>
      </c>
      <c r="J31" s="167">
        <f t="shared" si="2"/>
        <v>2</v>
      </c>
      <c r="K31" s="137"/>
    </row>
    <row r="32" spans="1:11" ht="17.25" thickBot="1" x14ac:dyDescent="0.35">
      <c r="A32" s="57" t="s">
        <v>5</v>
      </c>
      <c r="B32" s="59">
        <f>SUM(F32+J32)</f>
        <v>157</v>
      </c>
      <c r="C32" s="59">
        <f t="shared" ref="C32:J32" si="3">SUM(C9:C31)</f>
        <v>17</v>
      </c>
      <c r="D32" s="59">
        <f t="shared" si="3"/>
        <v>0</v>
      </c>
      <c r="E32" s="59">
        <f t="shared" si="3"/>
        <v>13</v>
      </c>
      <c r="F32" s="59">
        <f t="shared" si="3"/>
        <v>30</v>
      </c>
      <c r="G32" s="59">
        <f t="shared" si="3"/>
        <v>47</v>
      </c>
      <c r="H32" s="59">
        <f t="shared" si="3"/>
        <v>12</v>
      </c>
      <c r="I32" s="59">
        <f t="shared" si="3"/>
        <v>68</v>
      </c>
      <c r="J32" s="58">
        <f t="shared" si="3"/>
        <v>127</v>
      </c>
      <c r="K32" s="136"/>
    </row>
    <row r="33" spans="1:11" x14ac:dyDescent="0.3">
      <c r="A33" s="208" t="s">
        <v>2</v>
      </c>
      <c r="B33" s="240" t="s">
        <v>59</v>
      </c>
      <c r="C33" s="241" t="s">
        <v>37</v>
      </c>
      <c r="D33" s="242"/>
      <c r="E33" s="242"/>
      <c r="F33" s="211"/>
      <c r="G33" s="243" t="s">
        <v>24</v>
      </c>
      <c r="H33" s="74"/>
    </row>
    <row r="34" spans="1:11" x14ac:dyDescent="0.3">
      <c r="A34" s="201"/>
      <c r="B34" s="203"/>
      <c r="C34" s="245" t="s">
        <v>19</v>
      </c>
      <c r="D34" s="246"/>
      <c r="E34" s="247" t="s">
        <v>50</v>
      </c>
      <c r="F34" s="248"/>
      <c r="G34" s="244"/>
      <c r="H34" s="75"/>
      <c r="I34" s="27"/>
    </row>
    <row r="35" spans="1:11" x14ac:dyDescent="0.3">
      <c r="A35" s="24" t="s">
        <v>16</v>
      </c>
      <c r="B35" s="107">
        <f>SUM(C35:F35)</f>
        <v>244</v>
      </c>
      <c r="C35" s="235">
        <v>48</v>
      </c>
      <c r="D35" s="236"/>
      <c r="E35" s="237">
        <v>196</v>
      </c>
      <c r="F35" s="236"/>
      <c r="G35" s="60"/>
      <c r="H35" s="16"/>
    </row>
    <row r="36" spans="1:11" x14ac:dyDescent="0.3">
      <c r="A36" s="24" t="s">
        <v>1</v>
      </c>
      <c r="B36" s="107">
        <f t="shared" ref="B36:B46" si="4">SUM(C36:F36)</f>
        <v>211</v>
      </c>
      <c r="C36" s="235">
        <v>53</v>
      </c>
      <c r="D36" s="236"/>
      <c r="E36" s="237">
        <v>158</v>
      </c>
      <c r="F36" s="236"/>
      <c r="G36" s="3"/>
      <c r="H36" s="16"/>
    </row>
    <row r="37" spans="1:11" x14ac:dyDescent="0.3">
      <c r="A37" s="24" t="s">
        <v>8</v>
      </c>
      <c r="B37" s="107">
        <f t="shared" si="4"/>
        <v>199</v>
      </c>
      <c r="C37" s="235">
        <v>18</v>
      </c>
      <c r="D37" s="236"/>
      <c r="E37" s="237">
        <v>181</v>
      </c>
      <c r="F37" s="236"/>
      <c r="G37" s="8"/>
      <c r="H37" s="67"/>
    </row>
    <row r="38" spans="1:11" x14ac:dyDescent="0.3">
      <c r="A38" s="24" t="s">
        <v>25</v>
      </c>
      <c r="B38" s="107">
        <f t="shared" si="4"/>
        <v>211</v>
      </c>
      <c r="C38" s="235">
        <v>25</v>
      </c>
      <c r="D38" s="236"/>
      <c r="E38" s="237">
        <v>186</v>
      </c>
      <c r="F38" s="236"/>
      <c r="G38" s="3"/>
      <c r="H38" s="16"/>
    </row>
    <row r="39" spans="1:11" x14ac:dyDescent="0.3">
      <c r="A39" s="24" t="s">
        <v>12</v>
      </c>
      <c r="B39" s="107">
        <f t="shared" si="4"/>
        <v>190</v>
      </c>
      <c r="C39" s="235">
        <v>51</v>
      </c>
      <c r="D39" s="236"/>
      <c r="E39" s="237">
        <v>139</v>
      </c>
      <c r="F39" s="236"/>
      <c r="G39" s="3"/>
      <c r="H39" s="16"/>
    </row>
    <row r="40" spans="1:11" x14ac:dyDescent="0.3">
      <c r="A40" s="24" t="s">
        <v>22</v>
      </c>
      <c r="B40" s="107">
        <f t="shared" si="4"/>
        <v>231</v>
      </c>
      <c r="C40" s="235">
        <v>50</v>
      </c>
      <c r="D40" s="236"/>
      <c r="E40" s="237">
        <v>181</v>
      </c>
      <c r="F40" s="236"/>
      <c r="G40" s="3"/>
      <c r="H40" s="16"/>
    </row>
    <row r="41" spans="1:11" x14ac:dyDescent="0.3">
      <c r="A41" s="24" t="s">
        <v>11</v>
      </c>
      <c r="B41" s="107">
        <f t="shared" si="4"/>
        <v>274</v>
      </c>
      <c r="C41" s="235">
        <v>16</v>
      </c>
      <c r="D41" s="236"/>
      <c r="E41" s="237">
        <v>258</v>
      </c>
      <c r="F41" s="236"/>
      <c r="G41" s="3"/>
      <c r="H41" s="16"/>
    </row>
    <row r="42" spans="1:11" x14ac:dyDescent="0.3">
      <c r="A42" s="24" t="s">
        <v>21</v>
      </c>
      <c r="B42" s="107">
        <f t="shared" si="4"/>
        <v>247</v>
      </c>
      <c r="C42" s="235">
        <v>35</v>
      </c>
      <c r="D42" s="236"/>
      <c r="E42" s="237">
        <v>212</v>
      </c>
      <c r="F42" s="236"/>
      <c r="G42" s="3"/>
      <c r="H42" s="16"/>
    </row>
    <row r="43" spans="1:11" x14ac:dyDescent="0.3">
      <c r="A43" s="24" t="s">
        <v>14</v>
      </c>
      <c r="B43" s="107">
        <f t="shared" si="4"/>
        <v>157</v>
      </c>
      <c r="C43" s="235">
        <v>30</v>
      </c>
      <c r="D43" s="236"/>
      <c r="E43" s="237">
        <v>127</v>
      </c>
      <c r="F43" s="236"/>
      <c r="G43" s="3"/>
      <c r="H43" s="16"/>
    </row>
    <row r="44" spans="1:11" x14ac:dyDescent="0.3">
      <c r="A44" s="24" t="s">
        <v>3</v>
      </c>
      <c r="B44" s="107">
        <f t="shared" si="4"/>
        <v>0</v>
      </c>
      <c r="C44" s="235"/>
      <c r="D44" s="236"/>
      <c r="E44" s="237"/>
      <c r="F44" s="236"/>
      <c r="G44" s="3"/>
      <c r="H44" s="16"/>
    </row>
    <row r="45" spans="1:11" x14ac:dyDescent="0.25">
      <c r="A45" s="24" t="s">
        <v>10</v>
      </c>
      <c r="B45" s="107">
        <f t="shared" si="4"/>
        <v>0</v>
      </c>
      <c r="C45" s="238"/>
      <c r="D45" s="239"/>
      <c r="E45" s="237"/>
      <c r="F45" s="236"/>
      <c r="G45" s="3"/>
      <c r="H45" s="16"/>
    </row>
    <row r="46" spans="1:11" x14ac:dyDescent="0.3">
      <c r="A46" s="42" t="s">
        <v>6</v>
      </c>
      <c r="B46" s="107">
        <f t="shared" si="4"/>
        <v>0</v>
      </c>
      <c r="C46" s="235"/>
      <c r="D46" s="236"/>
      <c r="E46" s="237"/>
      <c r="F46" s="236"/>
      <c r="G46" s="29"/>
      <c r="H46" s="16"/>
    </row>
    <row r="47" spans="1:11" s="2" customFormat="1" x14ac:dyDescent="0.3">
      <c r="A47" s="38" t="s">
        <v>39</v>
      </c>
      <c r="B47" s="41">
        <f>SUM(B35:B46)</f>
        <v>1964</v>
      </c>
      <c r="C47" s="229">
        <f>SUM(C35:D46)</f>
        <v>326</v>
      </c>
      <c r="D47" s="230"/>
      <c r="E47" s="231">
        <f>SUM(E35:F46)</f>
        <v>1638</v>
      </c>
      <c r="F47" s="230"/>
      <c r="G47" s="40"/>
      <c r="H47" s="16"/>
      <c r="K47" s="48"/>
    </row>
    <row r="48" spans="1:11" x14ac:dyDescent="0.3">
      <c r="A48" s="38" t="s">
        <v>42</v>
      </c>
      <c r="B48" s="147">
        <f>SUM(C48:F48)</f>
        <v>3024</v>
      </c>
      <c r="C48" s="232">
        <v>598</v>
      </c>
      <c r="D48" s="233"/>
      <c r="E48" s="234">
        <v>2426</v>
      </c>
      <c r="F48" s="233"/>
      <c r="G48" s="40"/>
      <c r="H48" s="73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3:A34"/>
    <mergeCell ref="B33:B34"/>
    <mergeCell ref="C33:F33"/>
    <mergeCell ref="G33:G34"/>
    <mergeCell ref="C34:D34"/>
    <mergeCell ref="E34:F34"/>
    <mergeCell ref="C35:D35"/>
    <mergeCell ref="E35:F35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7:D47"/>
    <mergeCell ref="E47:F47"/>
    <mergeCell ref="C48:D48"/>
    <mergeCell ref="E48:F48"/>
    <mergeCell ref="C44:D44"/>
    <mergeCell ref="E44:F44"/>
    <mergeCell ref="C45:D45"/>
    <mergeCell ref="E45:F45"/>
    <mergeCell ref="C46:D46"/>
    <mergeCell ref="E46:F46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6"/>
  <sheetViews>
    <sheetView zoomScale="90" zoomScaleNormal="90" zoomScaleSheetLayoutView="90" workbookViewId="0">
      <selection activeCell="H20" sqref="H20"/>
    </sheetView>
  </sheetViews>
  <sheetFormatPr defaultColWidth="9" defaultRowHeight="16.5" x14ac:dyDescent="0.3"/>
  <cols>
    <col min="1" max="3" width="10.625" style="2" customWidth="1"/>
    <col min="4" max="4" width="10" style="122" bestFit="1" customWidth="1"/>
    <col min="5" max="5" width="20.5" style="2" customWidth="1"/>
    <col min="6" max="8" width="10.625" style="2" customWidth="1"/>
    <col min="9" max="9" width="10.625" style="122" customWidth="1"/>
    <col min="10" max="10" width="21" style="2" customWidth="1"/>
  </cols>
  <sheetData>
    <row r="1" spans="1:16" ht="37.5" x14ac:dyDescent="0.3">
      <c r="A1" s="221" t="s">
        <v>30</v>
      </c>
      <c r="B1" s="221"/>
      <c r="C1" s="221"/>
      <c r="D1" s="221"/>
      <c r="E1" s="221"/>
      <c r="F1" s="221"/>
      <c r="G1" s="221"/>
      <c r="H1" s="221"/>
      <c r="I1" s="221"/>
      <c r="J1" s="221"/>
      <c r="K1" s="23"/>
      <c r="L1" s="23"/>
      <c r="M1" s="23"/>
      <c r="N1" s="23"/>
      <c r="O1" s="23"/>
      <c r="P1" s="23"/>
    </row>
    <row r="2" spans="1:16" ht="20.25" x14ac:dyDescent="0.3">
      <c r="A2" s="197" t="s">
        <v>69</v>
      </c>
      <c r="B2" s="198"/>
      <c r="C2" s="198"/>
      <c r="D2" s="198"/>
      <c r="E2" s="198"/>
      <c r="F2" s="198"/>
      <c r="G2" s="198"/>
      <c r="H2" s="198"/>
      <c r="I2" s="198"/>
      <c r="J2" s="260"/>
      <c r="K2" s="76"/>
      <c r="L2" s="76"/>
      <c r="M2" s="76"/>
      <c r="N2" s="22"/>
      <c r="O2" s="22"/>
      <c r="P2" s="22"/>
    </row>
    <row r="4" spans="1:16" ht="20.100000000000001" customHeight="1" x14ac:dyDescent="0.3">
      <c r="A4" s="223" t="s">
        <v>43</v>
      </c>
      <c r="B4" s="225" t="s">
        <v>66</v>
      </c>
      <c r="C4" s="225"/>
      <c r="D4" s="225"/>
      <c r="E4" s="225"/>
      <c r="F4" s="225"/>
      <c r="G4" s="225"/>
      <c r="H4" s="262"/>
      <c r="I4" s="262"/>
      <c r="J4" s="226"/>
    </row>
    <row r="5" spans="1:16" ht="20.100000000000001" customHeight="1" x14ac:dyDescent="0.3">
      <c r="A5" s="224"/>
      <c r="B5" s="227" t="s">
        <v>33</v>
      </c>
      <c r="C5" s="227"/>
      <c r="D5" s="227"/>
      <c r="E5" s="227"/>
      <c r="F5" s="227"/>
      <c r="G5" s="227"/>
      <c r="H5" s="263"/>
      <c r="I5" s="263"/>
      <c r="J5" s="228"/>
    </row>
    <row r="6" spans="1:16" ht="20.100000000000001" customHeight="1" x14ac:dyDescent="0.3">
      <c r="A6" s="261"/>
      <c r="B6" s="264" t="s">
        <v>34</v>
      </c>
      <c r="C6" s="264"/>
      <c r="D6" s="264"/>
      <c r="E6" s="264"/>
      <c r="F6" s="264"/>
      <c r="G6" s="264"/>
      <c r="H6" s="265"/>
      <c r="I6" s="265"/>
      <c r="J6" s="266"/>
    </row>
    <row r="7" spans="1:16" ht="20.100000000000001" customHeight="1" x14ac:dyDescent="0.3">
      <c r="A7" s="2" t="s">
        <v>36</v>
      </c>
      <c r="J7" s="16"/>
      <c r="K7" s="15"/>
    </row>
    <row r="8" spans="1:16" ht="40.5" x14ac:dyDescent="0.3">
      <c r="A8" s="97" t="s">
        <v>2</v>
      </c>
      <c r="B8" s="100" t="s">
        <v>51</v>
      </c>
      <c r="C8" s="96" t="s">
        <v>57</v>
      </c>
      <c r="D8" s="141" t="s">
        <v>64</v>
      </c>
      <c r="E8" s="103" t="s">
        <v>4</v>
      </c>
      <c r="F8" s="96" t="s">
        <v>2</v>
      </c>
      <c r="G8" s="96" t="s">
        <v>51</v>
      </c>
      <c r="H8" s="96" t="s">
        <v>57</v>
      </c>
      <c r="I8" s="141" t="s">
        <v>64</v>
      </c>
      <c r="J8" s="104" t="s">
        <v>4</v>
      </c>
    </row>
    <row r="9" spans="1:16" ht="20.100000000000001" customHeight="1" x14ac:dyDescent="0.3">
      <c r="A9" s="98" t="s">
        <v>16</v>
      </c>
      <c r="B9" s="25">
        <v>31</v>
      </c>
      <c r="C9" s="5">
        <v>362</v>
      </c>
      <c r="D9" s="5">
        <v>0</v>
      </c>
      <c r="E9" s="19"/>
      <c r="F9" s="99" t="s">
        <v>11</v>
      </c>
      <c r="G9" s="5">
        <v>46</v>
      </c>
      <c r="H9" s="4">
        <v>324</v>
      </c>
      <c r="I9" s="138"/>
      <c r="J9" s="105"/>
    </row>
    <row r="10" spans="1:16" ht="20.100000000000001" customHeight="1" x14ac:dyDescent="0.3">
      <c r="A10" s="98" t="s">
        <v>1</v>
      </c>
      <c r="B10" s="25">
        <v>28</v>
      </c>
      <c r="C10" s="5">
        <v>306</v>
      </c>
      <c r="D10" s="5">
        <v>0</v>
      </c>
      <c r="E10" s="19"/>
      <c r="F10" s="99" t="s">
        <v>21</v>
      </c>
      <c r="G10" s="25">
        <v>44</v>
      </c>
      <c r="H10" s="25">
        <v>316</v>
      </c>
      <c r="I10" s="139"/>
      <c r="J10" s="134"/>
    </row>
    <row r="11" spans="1:16" ht="20.100000000000001" customHeight="1" x14ac:dyDescent="0.3">
      <c r="A11" s="98" t="s">
        <v>8</v>
      </c>
      <c r="B11" s="25">
        <v>16</v>
      </c>
      <c r="C11" s="148">
        <v>336</v>
      </c>
      <c r="D11" s="5">
        <v>0</v>
      </c>
      <c r="E11" s="111"/>
      <c r="F11" s="99" t="s">
        <v>14</v>
      </c>
      <c r="G11" s="17">
        <v>29</v>
      </c>
      <c r="H11" s="17">
        <v>317</v>
      </c>
      <c r="I11" s="140"/>
      <c r="J11" s="105"/>
    </row>
    <row r="12" spans="1:16" ht="20.100000000000001" customHeight="1" x14ac:dyDescent="0.3">
      <c r="A12" s="98" t="s">
        <v>25</v>
      </c>
      <c r="B12" s="25">
        <v>4</v>
      </c>
      <c r="C12" s="142">
        <v>363</v>
      </c>
      <c r="D12" s="5">
        <v>15</v>
      </c>
      <c r="E12" s="151"/>
      <c r="F12" s="99" t="s">
        <v>3</v>
      </c>
      <c r="G12" s="25"/>
      <c r="H12" s="25"/>
      <c r="I12" s="139"/>
      <c r="J12" s="105"/>
    </row>
    <row r="13" spans="1:16" ht="20.100000000000001" customHeight="1" x14ac:dyDescent="0.3">
      <c r="A13" s="98" t="s">
        <v>12</v>
      </c>
      <c r="B13" s="25">
        <v>12</v>
      </c>
      <c r="C13" s="25">
        <v>288</v>
      </c>
      <c r="D13" s="5">
        <v>26</v>
      </c>
      <c r="E13" s="151"/>
      <c r="F13" s="99" t="s">
        <v>10</v>
      </c>
      <c r="G13" s="25"/>
      <c r="H13" s="25"/>
      <c r="I13" s="139"/>
      <c r="J13" s="105"/>
    </row>
    <row r="14" spans="1:16" ht="20.100000000000001" customHeight="1" x14ac:dyDescent="0.3">
      <c r="A14" s="98" t="s">
        <v>22</v>
      </c>
      <c r="B14" s="25">
        <v>23</v>
      </c>
      <c r="C14" s="25">
        <v>314</v>
      </c>
      <c r="D14" s="5">
        <v>0</v>
      </c>
      <c r="E14" s="111"/>
      <c r="F14" s="99" t="s">
        <v>6</v>
      </c>
      <c r="G14" s="25"/>
      <c r="H14" s="25"/>
      <c r="I14" s="139"/>
      <c r="J14" s="105"/>
    </row>
    <row r="15" spans="1:16" ht="20.100000000000001" customHeight="1" thickBot="1" x14ac:dyDescent="0.35">
      <c r="A15" s="254" t="s">
        <v>39</v>
      </c>
      <c r="B15" s="255"/>
      <c r="C15" s="255"/>
      <c r="D15" s="255"/>
      <c r="E15" s="255"/>
      <c r="F15" s="256"/>
      <c r="G15" s="101">
        <f>SUM(B9:B14)+G9+G10+G11+G12+G13+G14</f>
        <v>233</v>
      </c>
      <c r="H15" s="101">
        <f>SUM(C9:C14)+H9+H10+H11+H12+H13+H14</f>
        <v>2926</v>
      </c>
      <c r="I15" s="101">
        <f>SUM(D9:D14)+I9+I10+I11+I12+I13+I14</f>
        <v>41</v>
      </c>
      <c r="J15" s="102"/>
    </row>
    <row r="16" spans="1:16" s="2" customFormat="1" ht="17.25" thickBot="1" x14ac:dyDescent="0.35">
      <c r="A16" s="257" t="s">
        <v>42</v>
      </c>
      <c r="B16" s="258"/>
      <c r="C16" s="258"/>
      <c r="D16" s="258"/>
      <c r="E16" s="258"/>
      <c r="F16" s="259"/>
      <c r="G16" s="101">
        <v>650</v>
      </c>
      <c r="H16" s="101">
        <v>3996</v>
      </c>
      <c r="I16" s="149"/>
      <c r="J16" s="150" t="s">
        <v>67</v>
      </c>
      <c r="K16"/>
      <c r="L16"/>
      <c r="M16"/>
      <c r="N16"/>
      <c r="O16"/>
      <c r="P16"/>
    </row>
  </sheetData>
  <mergeCells count="8">
    <mergeCell ref="A15:F15"/>
    <mergeCell ref="A16:F16"/>
    <mergeCell ref="A1:J1"/>
    <mergeCell ref="A2:J2"/>
    <mergeCell ref="A4:A6"/>
    <mergeCell ref="B4:J4"/>
    <mergeCell ref="B5:J5"/>
    <mergeCell ref="B6:J6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788</cp:revision>
  <dcterms:created xsi:type="dcterms:W3CDTF">2022-02-08T01:25:51Z</dcterms:created>
  <dcterms:modified xsi:type="dcterms:W3CDTF">2026-10-02T02:41:45Z</dcterms:modified>
  <cp:version>1200.0100.01</cp:version>
</cp:coreProperties>
</file>