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★이룸도서관\★월별이용자 통계보고(24)\"/>
    </mc:Choice>
  </mc:AlternateContent>
  <xr:revisionPtr revIDLastSave="0" documentId="13_ncr:1_{F0F82D5D-7BA9-401D-97F4-63274972E5D4}" xr6:coauthVersionLast="47" xr6:coauthVersionMax="47" xr10:uidLastSave="{00000000-0000-0000-0000-000000000000}"/>
  <bookViews>
    <workbookView xWindow="765" yWindow="105" windowWidth="17280" windowHeight="15495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1" l="1"/>
  <c r="E37" i="2"/>
  <c r="B32" i="2"/>
  <c r="G32" i="2"/>
  <c r="H21" i="1"/>
  <c r="J9" i="1"/>
  <c r="F65" i="2"/>
  <c r="G37" i="2" l="1"/>
  <c r="G36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10" i="2"/>
  <c r="F48" i="2"/>
  <c r="F32" i="2"/>
  <c r="F15" i="4"/>
  <c r="G20" i="1" l="1"/>
  <c r="E20" i="1"/>
  <c r="C20" i="1"/>
  <c r="C21" i="1"/>
  <c r="B14" i="1"/>
  <c r="I9" i="1" l="1"/>
  <c r="I8" i="1"/>
  <c r="F9" i="1"/>
  <c r="G9" i="1"/>
  <c r="G8" i="1" l="1"/>
  <c r="F8" i="1"/>
  <c r="B54" i="2" l="1"/>
  <c r="E35" i="3"/>
  <c r="C35" i="3"/>
  <c r="B35" i="3"/>
  <c r="J30" i="3"/>
  <c r="F30" i="3"/>
  <c r="B30" i="3" s="1"/>
  <c r="J29" i="3"/>
  <c r="F29" i="3"/>
  <c r="B29" i="3"/>
  <c r="J28" i="3"/>
  <c r="F28" i="3"/>
  <c r="B28" i="3"/>
  <c r="J27" i="3"/>
  <c r="F27" i="3"/>
  <c r="B27" i="3"/>
  <c r="J26" i="3"/>
  <c r="F26" i="3"/>
  <c r="B26" i="3" s="1"/>
  <c r="J25" i="3"/>
  <c r="F25" i="3"/>
  <c r="B25" i="3"/>
  <c r="J24" i="3"/>
  <c r="F24" i="3"/>
  <c r="B24" i="3"/>
  <c r="J23" i="3"/>
  <c r="F23" i="3"/>
  <c r="B23" i="3"/>
  <c r="J22" i="3"/>
  <c r="F22" i="3"/>
  <c r="B22" i="3" s="1"/>
  <c r="J21" i="3"/>
  <c r="F21" i="3"/>
  <c r="B21" i="3"/>
  <c r="J20" i="3"/>
  <c r="F20" i="3"/>
  <c r="B20" i="3"/>
  <c r="J19" i="3"/>
  <c r="F19" i="3"/>
  <c r="B19" i="3"/>
  <c r="J18" i="3"/>
  <c r="F18" i="3"/>
  <c r="B18" i="3" s="1"/>
  <c r="J17" i="3"/>
  <c r="F17" i="3"/>
  <c r="B17" i="3"/>
  <c r="F16" i="3"/>
  <c r="B16" i="3"/>
  <c r="J15" i="3"/>
  <c r="F15" i="3"/>
  <c r="B15" i="3"/>
  <c r="J14" i="3"/>
  <c r="F14" i="3"/>
  <c r="B14" i="3" s="1"/>
  <c r="J13" i="3"/>
  <c r="F13" i="3"/>
  <c r="B13" i="3" s="1"/>
  <c r="J12" i="3"/>
  <c r="F12" i="3"/>
  <c r="J11" i="3"/>
  <c r="F11" i="3"/>
  <c r="B11" i="3" s="1"/>
  <c r="J10" i="3"/>
  <c r="F10" i="3"/>
  <c r="B10" i="3" s="1"/>
  <c r="J9" i="3"/>
  <c r="F9" i="3"/>
  <c r="B9" i="3" s="1"/>
  <c r="I31" i="3"/>
  <c r="E31" i="3"/>
  <c r="D31" i="3"/>
  <c r="C31" i="3"/>
  <c r="F31" i="3" s="1"/>
  <c r="K36" i="2"/>
  <c r="B24" i="2"/>
  <c r="B10" i="2"/>
  <c r="D32" i="2"/>
  <c r="D37" i="2" s="1"/>
  <c r="E32" i="2"/>
  <c r="C32" i="2"/>
  <c r="C37" i="2" s="1"/>
  <c r="K31" i="2"/>
  <c r="K30" i="2"/>
  <c r="K29" i="2"/>
  <c r="B29" i="2"/>
  <c r="K28" i="2"/>
  <c r="B28" i="2"/>
  <c r="K27" i="2"/>
  <c r="B27" i="2"/>
  <c r="K26" i="2"/>
  <c r="B26" i="2" s="1"/>
  <c r="K25" i="2"/>
  <c r="B25" i="2"/>
  <c r="K24" i="2"/>
  <c r="K23" i="2"/>
  <c r="K22" i="2"/>
  <c r="K21" i="2"/>
  <c r="K20" i="2"/>
  <c r="K19" i="2"/>
  <c r="B19" i="2" s="1"/>
  <c r="K18" i="2"/>
  <c r="K17" i="2"/>
  <c r="B17" i="2"/>
  <c r="K16" i="2"/>
  <c r="B16" i="2" s="1"/>
  <c r="K15" i="2"/>
  <c r="B15" i="2" s="1"/>
  <c r="K14" i="2"/>
  <c r="B14" i="2"/>
  <c r="K13" i="2"/>
  <c r="B13" i="2"/>
  <c r="K12" i="2"/>
  <c r="K11" i="2"/>
  <c r="B11" i="2" s="1"/>
  <c r="K10" i="2"/>
  <c r="B12" i="2" l="1"/>
  <c r="C8" i="1"/>
  <c r="B23" i="2"/>
  <c r="B20" i="2"/>
  <c r="B18" i="2"/>
  <c r="B31" i="2"/>
  <c r="B22" i="2"/>
  <c r="B30" i="2"/>
  <c r="G15" i="4"/>
  <c r="B20" i="1" l="1"/>
  <c r="B53" i="2"/>
  <c r="B65" i="2" s="1"/>
  <c r="B21" i="1" s="1"/>
  <c r="D65" i="2"/>
  <c r="E21" i="1" s="1"/>
  <c r="E65" i="2"/>
  <c r="G21" i="1" s="1"/>
  <c r="B13" i="1" l="1"/>
  <c r="D48" i="2" l="1"/>
  <c r="E48" i="2"/>
  <c r="H32" i="2"/>
  <c r="H37" i="2" s="1"/>
  <c r="I32" i="2"/>
  <c r="I37" i="2" s="1"/>
  <c r="J32" i="2"/>
  <c r="G31" i="3"/>
  <c r="H31" i="3"/>
  <c r="J37" i="2" l="1"/>
  <c r="J48" i="2" s="1"/>
  <c r="K37" i="2"/>
  <c r="J31" i="3"/>
  <c r="I48" i="2"/>
  <c r="K48" i="2"/>
  <c r="D9" i="1" s="1"/>
  <c r="H48" i="2"/>
  <c r="C48" i="2"/>
  <c r="B31" i="3"/>
  <c r="K32" i="2"/>
  <c r="D8" i="1" l="1"/>
  <c r="B37" i="2"/>
  <c r="C46" i="3"/>
  <c r="E46" i="3"/>
  <c r="B36" i="2"/>
  <c r="G48" i="2"/>
  <c r="C9" i="1" s="1"/>
  <c r="B46" i="3"/>
  <c r="B48" i="2" l="1"/>
  <c r="E9" i="1"/>
  <c r="E8" i="1"/>
  <c r="B8" i="1" s="1"/>
</calcChain>
</file>

<file path=xl/sharedStrings.xml><?xml version="1.0" encoding="utf-8"?>
<sst xmlns="http://schemas.openxmlformats.org/spreadsheetml/2006/main" count="232" uniqueCount="103">
  <si>
    <t>현장이용자</t>
  </si>
  <si>
    <t>보드게임실</t>
  </si>
  <si>
    <t>총계(명)</t>
  </si>
  <si>
    <t xml:space="preserve">합 계 </t>
  </si>
  <si>
    <t>관외 대출자</t>
  </si>
  <si>
    <t>총계(권)</t>
  </si>
  <si>
    <t>총    계</t>
  </si>
  <si>
    <t>총계
(명)</t>
  </si>
  <si>
    <t>3월</t>
  </si>
  <si>
    <t>총계</t>
  </si>
  <si>
    <t>월 계</t>
  </si>
  <si>
    <t>일자별</t>
  </si>
  <si>
    <t>6월</t>
  </si>
  <si>
    <t>12월</t>
  </si>
  <si>
    <t>2월</t>
  </si>
  <si>
    <t>8월</t>
  </si>
  <si>
    <t>열람자</t>
  </si>
  <si>
    <t>5월</t>
  </si>
  <si>
    <t>4월</t>
  </si>
  <si>
    <t>청소년</t>
  </si>
  <si>
    <t>예약자</t>
  </si>
  <si>
    <t>아동</t>
  </si>
  <si>
    <t>일 반</t>
  </si>
  <si>
    <t>일반</t>
  </si>
  <si>
    <t>1월</t>
  </si>
  <si>
    <t>11월</t>
  </si>
  <si>
    <t xml:space="preserve"> </t>
  </si>
  <si>
    <t>10월</t>
  </si>
  <si>
    <t>소계</t>
  </si>
  <si>
    <t>7월</t>
  </si>
  <si>
    <t>9월</t>
  </si>
  <si>
    <t>비고</t>
  </si>
  <si>
    <t>월별</t>
  </si>
  <si>
    <t>▣ 회원가입 통계</t>
  </si>
  <si>
    <t>▣ 이용자 통계</t>
  </si>
  <si>
    <t>보드게임실 이용 현황</t>
  </si>
  <si>
    <t xml:space="preserve">   [단위 : 명]</t>
  </si>
  <si>
    <t xml:space="preserve">   [단위 : 권]</t>
  </si>
  <si>
    <t>▣ 월별 이용자 현황</t>
  </si>
  <si>
    <t>주  요
업무내용</t>
  </si>
  <si>
    <t>▣ 일별 이용자 현황</t>
  </si>
  <si>
    <t xml:space="preserve">   ○ 정기간행물 등록 및 관리</t>
  </si>
  <si>
    <t>이룸청소년도서관 보드게임실 통계보고</t>
  </si>
  <si>
    <t>이룸청소년도서관 자료실 통계보고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</si>
  <si>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</si>
  <si>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이룸청소년도서관 이용통계</t>
  </si>
  <si>
    <t>▣ 대출자료통계(전체)</t>
  </si>
  <si>
    <t xml:space="preserve">   ○ 보드게임실 관리 / 프로그램 운영</t>
  </si>
  <si>
    <t>청소년</t>
    <phoneticPr fontId="17" type="noConversion"/>
  </si>
  <si>
    <t>아동</t>
    <phoneticPr fontId="17" type="noConversion"/>
  </si>
  <si>
    <t>대출자료</t>
    <phoneticPr fontId="17" type="noConversion"/>
  </si>
  <si>
    <t>아동</t>
    <phoneticPr fontId="17" type="noConversion"/>
  </si>
  <si>
    <t>청소년</t>
    <phoneticPr fontId="17" type="noConversion"/>
  </si>
  <si>
    <t>아동</t>
    <phoneticPr fontId="17" type="noConversion"/>
  </si>
  <si>
    <t>주   요
업무내용</t>
    <phoneticPr fontId="17" type="noConversion"/>
  </si>
  <si>
    <t>▣ 일별 이용자 현황</t>
    <phoneticPr fontId="17" type="noConversion"/>
  </si>
  <si>
    <t xml:space="preserve">   ○ 보드게임실 관리 운영</t>
    <phoneticPr fontId="20" type="noConversion"/>
  </si>
  <si>
    <t>2023년 총계</t>
    <phoneticPr fontId="17" type="noConversion"/>
  </si>
  <si>
    <t>2024년 총계</t>
    <phoneticPr fontId="17" type="noConversion"/>
  </si>
  <si>
    <t>2024년계</t>
    <phoneticPr fontId="17" type="noConversion"/>
  </si>
  <si>
    <t>▣ 월별 대출자료 현황(일반자료실)</t>
    <phoneticPr fontId="17" type="noConversion"/>
  </si>
  <si>
    <t>※스마트도서관 포함</t>
    <phoneticPr fontId="17" type="noConversion"/>
  </si>
  <si>
    <t>스마트도서관</t>
    <phoneticPr fontId="17" type="noConversion"/>
  </si>
  <si>
    <t>자료실</t>
    <phoneticPr fontId="17" type="noConversion"/>
  </si>
  <si>
    <t>일반</t>
    <phoneticPr fontId="17" type="noConversion"/>
  </si>
  <si>
    <t>※반입회원 포함</t>
    <phoneticPr fontId="17" type="noConversion"/>
  </si>
  <si>
    <t>총계</t>
    <phoneticPr fontId="17" type="noConversion"/>
  </si>
  <si>
    <t>대출자</t>
    <phoneticPr fontId="17" type="noConversion"/>
  </si>
  <si>
    <t>이룸청소년도서관 연장개방 통계보고</t>
    <phoneticPr fontId="17" type="noConversion"/>
  </si>
  <si>
    <t xml:space="preserve">   ○ 자료실, 보드게임실 야간연장개방(18:00~21:00)</t>
    <phoneticPr fontId="17" type="noConversion"/>
  </si>
  <si>
    <t>대출권수</t>
    <phoneticPr fontId="17" type="noConversion"/>
  </si>
  <si>
    <t>이용자수</t>
    <phoneticPr fontId="17" type="noConversion"/>
  </si>
  <si>
    <t>비 고</t>
    <phoneticPr fontId="17" type="noConversion"/>
  </si>
  <si>
    <t>월별</t>
    <phoneticPr fontId="17" type="noConversion"/>
  </si>
  <si>
    <t>2024. 2. 1 ~2. 29.</t>
    <phoneticPr fontId="17" type="noConversion"/>
  </si>
  <si>
    <t>2/1(목)</t>
  </si>
  <si>
    <t>2/2(금)</t>
  </si>
  <si>
    <t>2/3(토)</t>
  </si>
  <si>
    <t>2/4(일)</t>
  </si>
  <si>
    <t>2/6(화)</t>
  </si>
  <si>
    <t>2/7(수)</t>
  </si>
  <si>
    <t>2/8(목)</t>
  </si>
  <si>
    <t>2/13(화)</t>
  </si>
  <si>
    <t>2/14(수)</t>
  </si>
  <si>
    <t>2/15(목)</t>
  </si>
  <si>
    <t>2/16(금)</t>
  </si>
  <si>
    <t>2/17(토)</t>
  </si>
  <si>
    <t>2/18(일)</t>
  </si>
  <si>
    <t>2/20(화)</t>
  </si>
  <si>
    <t>2/21(수)</t>
  </si>
  <si>
    <t>2/22(목)</t>
  </si>
  <si>
    <t>2/23(금)</t>
  </si>
  <si>
    <t>2/24(토)</t>
  </si>
  <si>
    <t>2/25(일)</t>
  </si>
  <si>
    <t>2/27(화)</t>
  </si>
  <si>
    <t>2/28(수)</t>
  </si>
  <si>
    <t>2/29(목)</t>
  </si>
  <si>
    <t>2월  통계</t>
    <phoneticPr fontId="17" type="noConversion"/>
  </si>
  <si>
    <t>2월  합계</t>
    <phoneticPr fontId="17" type="noConversion"/>
  </si>
  <si>
    <t>-</t>
    <phoneticPr fontId="17" type="noConversion"/>
  </si>
  <si>
    <t>-</t>
    <phoneticPr fontId="17" type="noConversion"/>
  </si>
  <si>
    <t>비고</t>
    <phoneticPr fontId="17" type="noConversion"/>
  </si>
  <si>
    <t>대출자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</si>
</sst>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m&quot;월&quot;\ dd&quot;일&quot;"/>
    <numFmt numFmtId="177" formatCode="m\/d\(aaa\)"/>
  </numFmts>
  <fonts count="26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</font>
    <font>
      <b/>
      <sz val="10"/>
      <color rgb="FF00206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1"/>
      <color rgb="FF595959"/>
      <name val="맑은 고딕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theme="9" tint="0.79998168889431442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5">
    <xf numFmtId="0" fontId="0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</cellStyleXfs>
  <cellXfs count="25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2" fillId="6" borderId="5" xfId="0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4" borderId="7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7" xfId="2" applyNumberFormat="1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8" xfId="0" applyNumberFormat="1" applyFont="1" applyBorder="1" applyAlignment="1" applyProtection="1">
      <alignment vertical="center" shrinkToFit="1"/>
      <protection locked="0"/>
    </xf>
    <xf numFmtId="0" fontId="6" fillId="6" borderId="9" xfId="0" applyNumberFormat="1" applyFont="1" applyFill="1" applyBorder="1" applyAlignment="1" applyProtection="1">
      <alignment horizontal="center" vertical="center"/>
      <protection locked="0"/>
    </xf>
    <xf numFmtId="41" fontId="2" fillId="6" borderId="10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0" fontId="3" fillId="5" borderId="12" xfId="0" applyNumberFormat="1" applyFont="1" applyFill="1" applyBorder="1" applyAlignment="1" applyProtection="1">
      <alignment horizontal="center" vertical="center"/>
      <protection locked="0"/>
    </xf>
    <xf numFmtId="41" fontId="1" fillId="0" borderId="8" xfId="1" applyNumberFormat="1" applyFont="1" applyFill="1" applyBorder="1" applyAlignment="1" applyProtection="1">
      <alignment vertical="center" shrinkToFit="1"/>
      <protection locked="0"/>
    </xf>
    <xf numFmtId="41" fontId="1" fillId="0" borderId="13" xfId="0" applyNumberFormat="1" applyFont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41" fontId="1" fillId="3" borderId="12" xfId="0" applyNumberFormat="1" applyFont="1" applyFill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0" fontId="7" fillId="0" borderId="8" xfId="0" applyNumberFormat="1" applyFont="1" applyBorder="1" applyAlignment="1" applyProtection="1">
      <alignment vertical="center" shrinkToFit="1"/>
      <protection locked="0"/>
    </xf>
    <xf numFmtId="0" fontId="2" fillId="6" borderId="14" xfId="0" applyNumberFormat="1" applyFont="1" applyFill="1" applyBorder="1" applyAlignment="1" applyProtection="1">
      <alignment horizontal="center" vertical="center"/>
      <protection locked="0"/>
    </xf>
    <xf numFmtId="41" fontId="2" fillId="6" borderId="15" xfId="1" applyNumberFormat="1" applyFont="1" applyFill="1" applyBorder="1" applyAlignment="1" applyProtection="1">
      <alignment vertical="center" shrinkToFit="1"/>
      <protection locked="0"/>
    </xf>
    <xf numFmtId="0" fontId="2" fillId="6" borderId="9" xfId="0" applyNumberFormat="1" applyFont="1" applyFill="1" applyBorder="1" applyAlignment="1" applyProtection="1">
      <alignment horizontal="center" vertical="center"/>
      <protection locked="0"/>
    </xf>
    <xf numFmtId="41" fontId="2" fillId="6" borderId="10" xfId="1" applyNumberFormat="1" applyFont="1" applyFill="1" applyBorder="1" applyAlignment="1" applyProtection="1">
      <alignment vertical="center" shrinkToFit="1"/>
      <protection locked="0"/>
    </xf>
    <xf numFmtId="0" fontId="2" fillId="6" borderId="11" xfId="0" applyNumberFormat="1" applyFont="1" applyFill="1" applyBorder="1" applyAlignment="1" applyProtection="1">
      <alignment vertical="center" shrinkToFit="1"/>
      <protection locked="0"/>
    </xf>
    <xf numFmtId="41" fontId="2" fillId="6" borderId="16" xfId="1" applyNumberFormat="1" applyFont="1" applyFill="1" applyBorder="1" applyAlignment="1" applyProtection="1">
      <alignment vertical="center" shrinkToFit="1"/>
      <protection locked="0"/>
    </xf>
    <xf numFmtId="41" fontId="2" fillId="6" borderId="11" xfId="1" applyNumberFormat="1" applyFont="1" applyFill="1" applyBorder="1" applyAlignment="1" applyProtection="1">
      <alignment vertical="center" shrinkToFit="1"/>
      <protection locked="0"/>
    </xf>
    <xf numFmtId="0" fontId="3" fillId="5" borderId="17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11" fillId="4" borderId="19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2" xfId="1" applyNumberFormat="1" applyFont="1" applyFill="1" applyBorder="1" applyAlignment="1" applyProtection="1">
      <alignment vertical="center" shrinkToFit="1"/>
      <protection locked="0"/>
    </xf>
    <xf numFmtId="0" fontId="10" fillId="9" borderId="22" xfId="0" applyNumberFormat="1" applyFont="1" applyFill="1" applyBorder="1" applyAlignment="1" applyProtection="1">
      <alignment horizontal="center" vertical="center"/>
      <protection locked="0"/>
    </xf>
    <xf numFmtId="0" fontId="10" fillId="8" borderId="4" xfId="0" applyNumberFormat="1" applyFont="1" applyFill="1" applyBorder="1" applyAlignment="1" applyProtection="1">
      <alignment horizontal="center" vertical="center"/>
      <protection locked="0"/>
    </xf>
    <xf numFmtId="41" fontId="11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26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9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11" xfId="0" applyNumberFormat="1" applyFill="1" applyBorder="1">
      <alignment vertical="center"/>
    </xf>
    <xf numFmtId="41" fontId="2" fillId="6" borderId="10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1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41" fontId="19" fillId="11" borderId="2" xfId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41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40" xfId="0" applyNumberFormat="1" applyBorder="1">
      <alignment vertical="center"/>
    </xf>
    <xf numFmtId="0" fontId="0" fillId="0" borderId="41" xfId="0" applyNumberFormat="1" applyBorder="1">
      <alignment vertical="center"/>
    </xf>
    <xf numFmtId="0" fontId="10" fillId="12" borderId="20" xfId="0" applyNumberFormat="1" applyFont="1" applyFill="1" applyBorder="1" applyAlignment="1">
      <alignment horizontal="center" vertical="center" wrapText="1"/>
    </xf>
    <xf numFmtId="0" fontId="16" fillId="0" borderId="39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11" borderId="0" xfId="0" applyNumberFormat="1" applyFont="1" applyFill="1" applyBorder="1" applyAlignment="1" applyProtection="1">
      <alignment vertical="center" shrinkToFit="1"/>
      <protection locked="0"/>
    </xf>
    <xf numFmtId="41" fontId="3" fillId="11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11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0" fillId="9" borderId="20" xfId="0" applyNumberFormat="1" applyFont="1" applyFill="1" applyBorder="1" applyAlignment="1" applyProtection="1">
      <alignment horizontal="center" vertical="center"/>
      <protection locked="0"/>
    </xf>
    <xf numFmtId="0" fontId="10" fillId="9" borderId="21" xfId="0" applyNumberFormat="1" applyFont="1" applyFill="1" applyBorder="1" applyAlignment="1" applyProtection="1">
      <alignment horizontal="center" vertical="center"/>
      <protection locked="0"/>
    </xf>
    <xf numFmtId="0" fontId="10" fillId="9" borderId="2" xfId="0" applyNumberFormat="1" applyFont="1" applyFill="1" applyBorder="1" applyAlignment="1" applyProtection="1">
      <alignment horizontal="center" vertical="center"/>
      <protection locked="0"/>
    </xf>
    <xf numFmtId="41" fontId="11" fillId="4" borderId="3" xfId="1" applyNumberFormat="1" applyFont="1" applyFill="1" applyBorder="1" applyAlignment="1" applyProtection="1">
      <alignment horizontal="center" vertical="center"/>
      <protection locked="0"/>
    </xf>
    <xf numFmtId="41" fontId="1" fillId="11" borderId="1" xfId="1" applyNumberFormat="1" applyFont="1" applyFill="1" applyBorder="1" applyAlignment="1" applyProtection="1">
      <alignment horizontal="center" vertical="center" shrinkToFit="1"/>
      <protection locked="0"/>
    </xf>
    <xf numFmtId="0" fontId="16" fillId="0" borderId="0" xfId="0" applyNumberFormat="1" applyFont="1">
      <alignment vertical="center"/>
    </xf>
    <xf numFmtId="41" fontId="11" fillId="4" borderId="35" xfId="1" applyNumberFormat="1" applyFont="1" applyFill="1" applyBorder="1" applyAlignment="1" applyProtection="1">
      <alignment horizontal="center" vertical="center"/>
      <protection locked="0"/>
    </xf>
    <xf numFmtId="0" fontId="10" fillId="10" borderId="23" xfId="0" applyNumberFormat="1" applyFont="1" applyFill="1" applyBorder="1" applyAlignment="1" applyProtection="1">
      <alignment horizontal="center" vertical="center"/>
      <protection locked="0"/>
    </xf>
    <xf numFmtId="41" fontId="10" fillId="13" borderId="24" xfId="1" applyNumberFormat="1" applyFont="1" applyFill="1" applyBorder="1" applyAlignment="1" applyProtection="1">
      <alignment horizontal="right" vertical="center" shrinkToFit="1"/>
      <protection locked="0"/>
    </xf>
    <xf numFmtId="41" fontId="1" fillId="13" borderId="25" xfId="1" applyNumberFormat="1" applyFont="1" applyFill="1" applyBorder="1" applyAlignment="1" applyProtection="1">
      <alignment horizontal="center" vertical="center" shrinkToFit="1"/>
      <protection locked="0"/>
    </xf>
    <xf numFmtId="0" fontId="10" fillId="10" borderId="23" xfId="0" applyNumberFormat="1" applyFont="1" applyFill="1" applyBorder="1" applyAlignment="1" applyProtection="1">
      <alignment horizontal="center" vertical="center" wrapText="1"/>
      <protection locked="0"/>
    </xf>
    <xf numFmtId="41" fontId="22" fillId="13" borderId="24" xfId="1" applyNumberFormat="1" applyFont="1" applyFill="1" applyBorder="1" applyAlignment="1" applyProtection="1">
      <alignment horizontal="right" vertical="center" shrinkToFit="1"/>
      <protection locked="0"/>
    </xf>
    <xf numFmtId="41" fontId="22" fillId="13" borderId="24" xfId="3" applyNumberFormat="1" applyFont="1" applyFill="1" applyBorder="1" applyAlignment="1" applyProtection="1">
      <alignment horizontal="right" vertical="center" shrinkToFit="1"/>
      <protection locked="0"/>
    </xf>
    <xf numFmtId="41" fontId="10" fillId="13" borderId="29" xfId="1" applyNumberFormat="1" applyFont="1" applyFill="1" applyBorder="1" applyAlignment="1" applyProtection="1">
      <alignment horizontal="center" vertical="center"/>
      <protection locked="0"/>
    </xf>
    <xf numFmtId="41" fontId="10" fillId="13" borderId="45" xfId="1" applyNumberFormat="1" applyFont="1" applyFill="1" applyBorder="1" applyAlignment="1" applyProtection="1">
      <alignment horizontal="center" vertical="center"/>
      <protection locked="0"/>
    </xf>
    <xf numFmtId="41" fontId="12" fillId="13" borderId="25" xfId="1" applyNumberFormat="1" applyFont="1" applyFill="1" applyBorder="1" applyAlignment="1" applyProtection="1">
      <alignment horizontal="center" vertical="center" shrinkToFit="1"/>
      <protection locked="0"/>
    </xf>
    <xf numFmtId="0" fontId="10" fillId="14" borderId="21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46" xfId="0" applyNumberFormat="1" applyFont="1" applyFill="1" applyBorder="1" applyAlignment="1" applyProtection="1">
      <alignment horizontal="center" vertical="center"/>
      <protection locked="0"/>
    </xf>
    <xf numFmtId="0" fontId="10" fillId="9" borderId="20" xfId="0" applyNumberFormat="1" applyFont="1" applyFill="1" applyBorder="1" applyAlignment="1" applyProtection="1">
      <alignment vertical="center"/>
      <protection locked="0"/>
    </xf>
    <xf numFmtId="0" fontId="10" fillId="9" borderId="4" xfId="0" applyNumberFormat="1" applyFont="1" applyFill="1" applyBorder="1" applyAlignment="1" applyProtection="1">
      <alignment vertical="center"/>
      <protection locked="0"/>
    </xf>
    <xf numFmtId="0" fontId="10" fillId="9" borderId="21" xfId="0" applyNumberFormat="1" applyFont="1" applyFill="1" applyBorder="1" applyAlignment="1" applyProtection="1">
      <alignment vertical="center"/>
      <protection locked="0"/>
    </xf>
    <xf numFmtId="0" fontId="10" fillId="9" borderId="2" xfId="0" applyNumberFormat="1" applyFont="1" applyFill="1" applyBorder="1" applyAlignment="1" applyProtection="1">
      <alignment vertical="center"/>
      <protection locked="0"/>
    </xf>
    <xf numFmtId="41" fontId="1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11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11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41" fontId="1" fillId="0" borderId="12" xfId="1" applyNumberFormat="1" applyFont="1" applyFill="1" applyBorder="1" applyAlignment="1" applyProtection="1">
      <alignment vertical="center" shrinkToFit="1"/>
      <protection locked="0"/>
    </xf>
    <xf numFmtId="0" fontId="2" fillId="11" borderId="15" xfId="0" applyNumberFormat="1" applyFont="1" applyFill="1" applyBorder="1" applyAlignment="1" applyProtection="1">
      <alignment vertical="center" shrinkToFit="1"/>
      <protection locked="0"/>
    </xf>
    <xf numFmtId="0" fontId="2" fillId="11" borderId="11" xfId="0" applyNumberFormat="1" applyFont="1" applyFill="1" applyBorder="1" applyAlignment="1" applyProtection="1">
      <alignment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0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1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4" xfId="1" applyNumberFormat="1" applyFont="1" applyFill="1" applyBorder="1" applyAlignment="1" applyProtection="1">
      <alignment vertical="center" shrinkToFit="1"/>
      <protection locked="0"/>
    </xf>
    <xf numFmtId="41" fontId="2" fillId="6" borderId="25" xfId="1" applyNumberFormat="1" applyFont="1" applyFill="1" applyBorder="1" applyAlignment="1" applyProtection="1">
      <alignment vertical="center" shrinkToFit="1"/>
      <protection locked="0"/>
    </xf>
    <xf numFmtId="0" fontId="23" fillId="3" borderId="21" xfId="0" applyNumberFormat="1" applyFont="1" applyFill="1" applyBorder="1" applyAlignment="1" applyProtection="1">
      <alignment horizontal="center" vertical="center"/>
      <protection locked="0"/>
    </xf>
    <xf numFmtId="0" fontId="23" fillId="3" borderId="22" xfId="0" applyNumberFormat="1" applyFont="1" applyFill="1" applyBorder="1" applyAlignment="1" applyProtection="1">
      <alignment horizontal="center" vertical="center"/>
      <protection locked="0"/>
    </xf>
    <xf numFmtId="0" fontId="23" fillId="3" borderId="1" xfId="0" applyNumberFormat="1" applyFont="1" applyFill="1" applyBorder="1" applyAlignment="1" applyProtection="1">
      <alignment horizontal="center" vertical="center"/>
      <protection locked="0"/>
    </xf>
    <xf numFmtId="177" fontId="24" fillId="5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1" fillId="3" borderId="30" xfId="1" applyFont="1" applyFill="1" applyBorder="1" applyAlignment="1" applyProtection="1">
      <alignment vertical="center" shrinkToFit="1"/>
      <protection locked="0"/>
    </xf>
    <xf numFmtId="41" fontId="1" fillId="7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2" applyFont="1" applyFill="1" applyBorder="1" applyAlignment="1" applyProtection="1">
      <alignment horizontal="right" vertical="center" shrinkToFit="1"/>
      <protection locked="0"/>
    </xf>
    <xf numFmtId="0" fontId="25" fillId="0" borderId="2" xfId="0" applyFont="1" applyBorder="1">
      <alignment vertical="center"/>
    </xf>
    <xf numFmtId="41" fontId="1" fillId="0" borderId="30" xfId="1" applyFont="1" applyBorder="1" applyAlignment="1" applyProtection="1">
      <alignment vertical="center" shrinkToFit="1"/>
      <protection locked="0"/>
    </xf>
    <xf numFmtId="41" fontId="1" fillId="0" borderId="1" xfId="1" applyFont="1" applyBorder="1" applyAlignment="1" applyProtection="1">
      <alignment vertical="center" shrinkToFit="1"/>
      <protection locked="0"/>
    </xf>
    <xf numFmtId="176" fontId="24" fillId="5" borderId="4" xfId="0" applyNumberFormat="1" applyFont="1" applyFill="1" applyBorder="1" applyAlignment="1" applyProtection="1">
      <alignment horizontal="center" vertical="center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0" fontId="24" fillId="5" borderId="4" xfId="0" applyFont="1" applyFill="1" applyBorder="1" applyAlignment="1" applyProtection="1">
      <alignment horizontal="center" vertical="center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41" fontId="1" fillId="0" borderId="2" xfId="1" applyFont="1" applyBorder="1" applyAlignment="1" applyProtection="1">
      <alignment vertical="center" shrinkToFit="1"/>
      <protection locked="0"/>
    </xf>
    <xf numFmtId="41" fontId="11" fillId="4" borderId="2" xfId="1" applyFont="1" applyFill="1" applyBorder="1" applyAlignment="1">
      <alignment horizontal="right" vertical="center" shrinkToFit="1"/>
    </xf>
    <xf numFmtId="41" fontId="22" fillId="13" borderId="24" xfId="1" applyFont="1" applyFill="1" applyBorder="1" applyAlignment="1" applyProtection="1">
      <alignment horizontal="right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1" xfId="0" applyNumberFormat="1" applyFont="1" applyBorder="1" applyAlignment="1" applyProtection="1">
      <alignment horizontal="center" vertical="center" shrinkToFit="1"/>
      <protection locked="0"/>
    </xf>
    <xf numFmtId="41" fontId="1" fillId="0" borderId="49" xfId="0" applyNumberFormat="1" applyFont="1" applyBorder="1" applyAlignment="1" applyProtection="1">
      <alignment vertical="center" shrinkToFit="1"/>
      <protection locked="0"/>
    </xf>
    <xf numFmtId="41" fontId="2" fillId="6" borderId="36" xfId="1" applyNumberFormat="1" applyFont="1" applyFill="1" applyBorder="1" applyAlignment="1" applyProtection="1">
      <alignment vertical="center" shrinkToFit="1"/>
      <protection locked="0"/>
    </xf>
    <xf numFmtId="41" fontId="2" fillId="11" borderId="1" xfId="1" applyNumberFormat="1" applyFont="1" applyFill="1" applyBorder="1" applyAlignment="1" applyProtection="1">
      <alignment vertical="center" shrinkToFit="1"/>
      <protection locked="0"/>
    </xf>
    <xf numFmtId="41" fontId="2" fillId="11" borderId="25" xfId="1" applyNumberFormat="1" applyFont="1" applyFill="1" applyBorder="1" applyAlignment="1" applyProtection="1">
      <alignment vertical="center" shrinkToFit="1"/>
      <protection locked="0"/>
    </xf>
    <xf numFmtId="0" fontId="10" fillId="15" borderId="22" xfId="0" applyFont="1" applyFill="1" applyBorder="1" applyAlignment="1">
      <alignment vertical="center"/>
    </xf>
    <xf numFmtId="41" fontId="10" fillId="13" borderId="32" xfId="1" applyNumberFormat="1" applyFont="1" applyFill="1" applyBorder="1" applyAlignment="1" applyProtection="1">
      <alignment horizontal="center" vertical="center" shrinkToFit="1"/>
      <protection locked="0"/>
    </xf>
    <xf numFmtId="41" fontId="10" fillId="13" borderId="45" xfId="1" applyNumberFormat="1" applyFont="1" applyFill="1" applyBorder="1" applyAlignment="1" applyProtection="1">
      <alignment horizontal="center" vertical="center" shrinkToFit="1"/>
      <protection locked="0"/>
    </xf>
    <xf numFmtId="0" fontId="10" fillId="9" borderId="2" xfId="0" applyNumberFormat="1" applyFont="1" applyFill="1" applyBorder="1" applyAlignment="1" applyProtection="1">
      <alignment horizontal="center" vertical="center"/>
      <protection locked="0"/>
    </xf>
    <xf numFmtId="41" fontId="11" fillId="4" borderId="30" xfId="1" applyNumberFormat="1" applyFont="1" applyFill="1" applyBorder="1" applyAlignment="1" applyProtection="1">
      <alignment horizontal="center" vertical="center" shrinkToFit="1"/>
      <protection locked="0"/>
    </xf>
    <xf numFmtId="41" fontId="11" fillId="4" borderId="44" xfId="1" applyNumberFormat="1" applyFont="1" applyFill="1" applyBorder="1" applyAlignment="1" applyProtection="1">
      <alignment horizontal="center" vertical="center" shrinkToFit="1"/>
      <protection locked="0"/>
    </xf>
    <xf numFmtId="41" fontId="11" fillId="0" borderId="30" xfId="1" applyNumberFormat="1" applyFont="1" applyFill="1" applyBorder="1" applyAlignment="1" applyProtection="1">
      <alignment horizontal="center" vertical="center" shrinkToFit="1"/>
      <protection locked="0"/>
    </xf>
    <xf numFmtId="41" fontId="11" fillId="0" borderId="44" xfId="1" applyNumberFormat="1" applyFont="1" applyFill="1" applyBorder="1" applyAlignment="1" applyProtection="1">
      <alignment horizontal="center" vertical="center" shrinkToFit="1"/>
      <protection locked="0"/>
    </xf>
    <xf numFmtId="41" fontId="11" fillId="4" borderId="30" xfId="1" applyNumberFormat="1" applyFont="1" applyFill="1" applyBorder="1" applyAlignment="1" applyProtection="1">
      <alignment horizontal="center" vertical="center"/>
      <protection locked="0"/>
    </xf>
    <xf numFmtId="41" fontId="11" fillId="4" borderId="3" xfId="1" applyNumberFormat="1" applyFont="1" applyFill="1" applyBorder="1" applyAlignment="1" applyProtection="1">
      <alignment horizontal="center" vertical="center"/>
      <protection locked="0"/>
    </xf>
    <xf numFmtId="41" fontId="10" fillId="13" borderId="32" xfId="1" applyNumberFormat="1" applyFont="1" applyFill="1" applyBorder="1" applyAlignment="1" applyProtection="1">
      <alignment horizontal="center" vertical="center"/>
      <protection locked="0"/>
    </xf>
    <xf numFmtId="41" fontId="10" fillId="13" borderId="29" xfId="1" applyNumberFormat="1" applyFont="1" applyFill="1" applyBorder="1" applyAlignment="1" applyProtection="1">
      <alignment horizontal="center" vertical="center"/>
      <protection locked="0"/>
    </xf>
    <xf numFmtId="41" fontId="18" fillId="0" borderId="30" xfId="1" applyNumberFormat="1" applyFont="1" applyFill="1" applyBorder="1" applyAlignment="1" applyProtection="1">
      <alignment horizontal="center" vertical="center"/>
      <protection locked="0"/>
    </xf>
    <xf numFmtId="41" fontId="18" fillId="0" borderId="3" xfId="1" applyNumberFormat="1" applyFont="1" applyFill="1" applyBorder="1" applyAlignment="1" applyProtection="1">
      <alignment horizontal="center" vertical="center"/>
      <protection locked="0"/>
    </xf>
    <xf numFmtId="41" fontId="10" fillId="13" borderId="29" xfId="1" applyNumberFormat="1" applyFont="1" applyFill="1" applyBorder="1" applyAlignment="1" applyProtection="1">
      <alignment horizontal="center" vertical="center" shrinkToFit="1"/>
      <protection locked="0"/>
    </xf>
    <xf numFmtId="0" fontId="13" fillId="0" borderId="0" xfId="0" applyNumberFormat="1" applyFont="1" applyAlignment="1">
      <alignment horizontal="center" vertical="center"/>
    </xf>
    <xf numFmtId="0" fontId="4" fillId="0" borderId="47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10" fillId="9" borderId="22" xfId="0" applyNumberFormat="1" applyFont="1" applyFill="1" applyBorder="1" applyAlignment="1" applyProtection="1">
      <alignment horizontal="center" vertical="center"/>
      <protection locked="0"/>
    </xf>
    <xf numFmtId="0" fontId="10" fillId="9" borderId="1" xfId="0" applyNumberFormat="1" applyFont="1" applyFill="1" applyBorder="1" applyAlignment="1" applyProtection="1">
      <alignment horizontal="center" vertical="center"/>
      <protection locked="0"/>
    </xf>
    <xf numFmtId="41" fontId="1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22" fillId="13" borderId="24" xfId="3" applyNumberFormat="1" applyFont="1" applyFill="1" applyBorder="1" applyAlignment="1" applyProtection="1">
      <alignment horizontal="center" vertical="center" shrinkToFit="1"/>
      <protection locked="0"/>
    </xf>
    <xf numFmtId="0" fontId="10" fillId="9" borderId="31" xfId="0" applyNumberFormat="1" applyFont="1" applyFill="1" applyBorder="1" applyAlignment="1" applyProtection="1">
      <alignment horizontal="center" vertical="center"/>
      <protection locked="0"/>
    </xf>
    <xf numFmtId="0" fontId="10" fillId="9" borderId="27" xfId="0" applyNumberFormat="1" applyFont="1" applyFill="1" applyBorder="1" applyAlignment="1" applyProtection="1">
      <alignment horizontal="center" vertical="center"/>
      <protection locked="0"/>
    </xf>
    <xf numFmtId="41" fontId="11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11" fillId="13" borderId="32" xfId="1" applyNumberFormat="1" applyFont="1" applyFill="1" applyBorder="1" applyAlignment="1" applyProtection="1">
      <alignment horizontal="center" vertical="center" shrinkToFit="1"/>
      <protection locked="0"/>
    </xf>
    <xf numFmtId="41" fontId="11" fillId="13" borderId="29" xfId="1" applyNumberFormat="1" applyFont="1" applyFill="1" applyBorder="1" applyAlignment="1" applyProtection="1">
      <alignment horizontal="center" vertical="center" shrinkToFit="1"/>
      <protection locked="0"/>
    </xf>
    <xf numFmtId="0" fontId="10" fillId="9" borderId="20" xfId="0" applyNumberFormat="1" applyFont="1" applyFill="1" applyBorder="1" applyAlignment="1" applyProtection="1">
      <alignment horizontal="center" vertical="center"/>
      <protection locked="0"/>
    </xf>
    <xf numFmtId="0" fontId="10" fillId="9" borderId="4" xfId="0" applyNumberFormat="1" applyFont="1" applyFill="1" applyBorder="1" applyAlignment="1" applyProtection="1">
      <alignment horizontal="center" vertical="center"/>
      <protection locked="0"/>
    </xf>
    <xf numFmtId="0" fontId="10" fillId="9" borderId="21" xfId="0" applyNumberFormat="1" applyFont="1" applyFill="1" applyBorder="1" applyAlignment="1" applyProtection="1">
      <alignment horizontal="center" vertical="center"/>
      <protection locked="0"/>
    </xf>
    <xf numFmtId="0" fontId="10" fillId="14" borderId="21" xfId="0" applyNumberFormat="1" applyFont="1" applyFill="1" applyBorder="1" applyAlignment="1">
      <alignment horizontal="center" vertical="center"/>
    </xf>
    <xf numFmtId="0" fontId="10" fillId="9" borderId="33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26" xfId="0" applyNumberFormat="1" applyFont="1" applyFill="1" applyBorder="1" applyAlignment="1" applyProtection="1">
      <alignment horizontal="center" vertical="center"/>
      <protection locked="0"/>
    </xf>
    <xf numFmtId="0" fontId="3" fillId="5" borderId="20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3" fillId="5" borderId="22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7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10" fillId="5" borderId="22" xfId="0" applyNumberFormat="1" applyFont="1" applyFill="1" applyBorder="1" applyAlignment="1" applyProtection="1">
      <alignment horizontal="center" vertical="center" shrinkToFit="1"/>
      <protection locked="0"/>
    </xf>
    <xf numFmtId="0" fontId="10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8" xfId="0" applyNumberFormat="1" applyFont="1" applyFill="1" applyBorder="1" applyAlignment="1" applyProtection="1">
      <alignment horizontal="center" vertical="center"/>
      <protection locked="0"/>
    </xf>
    <xf numFmtId="0" fontId="3" fillId="5" borderId="33" xfId="0" applyNumberFormat="1" applyFont="1" applyFill="1" applyBorder="1" applyAlignment="1" applyProtection="1">
      <alignment horizontal="center"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>
      <alignment horizontal="center" vertical="center"/>
    </xf>
    <xf numFmtId="0" fontId="3" fillId="5" borderId="20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21" xfId="0" applyNumberFormat="1" applyFont="1" applyBorder="1" applyAlignment="1" applyProtection="1">
      <alignment vertical="center"/>
      <protection locked="0"/>
    </xf>
    <xf numFmtId="0" fontId="14" fillId="0" borderId="22" xfId="0" applyNumberFormat="1" applyFont="1" applyBorder="1" applyAlignment="1" applyProtection="1">
      <alignment vertical="center"/>
      <protection locked="0"/>
    </xf>
    <xf numFmtId="0" fontId="15" fillId="0" borderId="2" xfId="0" applyNumberFormat="1" applyFont="1" applyBorder="1" applyAlignment="1" applyProtection="1">
      <alignment vertical="center"/>
      <protection locked="0"/>
    </xf>
    <xf numFmtId="0" fontId="15" fillId="0" borderId="1" xfId="0" applyNumberFormat="1" applyFont="1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3" fillId="5" borderId="22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21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41" fontId="2" fillId="6" borderId="43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36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26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30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7" xfId="0" applyNumberFormat="1" applyFont="1" applyFill="1" applyBorder="1" applyAlignment="1" applyProtection="1">
      <alignment horizontal="center" vertical="center"/>
      <protection locked="0"/>
    </xf>
    <xf numFmtId="0" fontId="3" fillId="5" borderId="31" xfId="0" applyNumberFormat="1" applyFont="1" applyFill="1" applyBorder="1" applyAlignment="1" applyProtection="1">
      <alignment horizontal="center" vertical="center"/>
      <protection locked="0"/>
    </xf>
    <xf numFmtId="0" fontId="21" fillId="0" borderId="31" xfId="0" applyFont="1" applyBorder="1" applyAlignment="1" applyProtection="1">
      <alignment horizontal="left" vertical="center"/>
      <protection locked="0"/>
    </xf>
    <xf numFmtId="0" fontId="21" fillId="0" borderId="33" xfId="0" applyFont="1" applyBorder="1" applyAlignment="1" applyProtection="1">
      <alignment horizontal="left" vertical="center"/>
      <protection locked="0"/>
    </xf>
    <xf numFmtId="0" fontId="21" fillId="0" borderId="37" xfId="0" applyFont="1" applyBorder="1" applyAlignment="1" applyProtection="1">
      <alignment horizontal="left" vertical="center"/>
      <protection locked="0"/>
    </xf>
    <xf numFmtId="0" fontId="3" fillId="2" borderId="30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41" fontId="3" fillId="5" borderId="19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4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5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8" xfId="0" applyNumberFormat="1" applyFont="1" applyFill="1" applyBorder="1" applyAlignment="1" applyProtection="1">
      <alignment horizontal="center" vertical="center" shrinkToFit="1"/>
      <protection locked="0"/>
    </xf>
    <xf numFmtId="41" fontId="1" fillId="0" borderId="42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30" xfId="0" applyNumberFormat="1" applyFont="1" applyBorder="1" applyAlignment="1" applyProtection="1">
      <alignment horizontal="center" vertical="center" shrinkToFit="1"/>
      <protection locked="0"/>
    </xf>
    <xf numFmtId="41" fontId="1" fillId="0" borderId="42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0" fontId="2" fillId="6" borderId="48" xfId="0" applyNumberFormat="1" applyFont="1" applyFill="1" applyBorder="1" applyAlignment="1" applyProtection="1">
      <alignment horizontal="center" vertical="center"/>
      <protection locked="0"/>
    </xf>
    <xf numFmtId="0" fontId="2" fillId="6" borderId="45" xfId="0" applyNumberFormat="1" applyFont="1" applyFill="1" applyBorder="1" applyAlignment="1" applyProtection="1">
      <alignment horizontal="center" vertical="center"/>
      <protection locked="0"/>
    </xf>
    <xf numFmtId="0" fontId="2" fillId="6" borderId="29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31" xfId="0" applyNumberFormat="1" applyFont="1" applyBorder="1" applyAlignment="1" applyProtection="1">
      <alignment vertical="center"/>
      <protection locked="0"/>
    </xf>
    <xf numFmtId="0" fontId="15" fillId="0" borderId="30" xfId="0" applyNumberFormat="1" applyFont="1" applyBorder="1" applyAlignment="1" applyProtection="1">
      <alignment vertical="center"/>
      <protection locked="0"/>
    </xf>
    <xf numFmtId="0" fontId="15" fillId="0" borderId="24" xfId="0" applyNumberFormat="1" applyFont="1" applyBorder="1" applyAlignment="1" applyProtection="1">
      <alignment vertical="center"/>
      <protection locked="0"/>
    </xf>
    <xf numFmtId="0" fontId="15" fillId="0" borderId="32" xfId="0" applyNumberFormat="1" applyFont="1" applyBorder="1" applyAlignment="1" applyProtection="1">
      <alignment vertical="center"/>
      <protection locked="0"/>
    </xf>
    <xf numFmtId="0" fontId="15" fillId="0" borderId="25" xfId="0" applyNumberFormat="1" applyFont="1" applyBorder="1" applyAlignment="1" applyProtection="1">
      <alignment vertical="center"/>
      <protection locked="0"/>
    </xf>
  </cellXfs>
  <cellStyles count="5">
    <cellStyle name="쉼표 [0]" xfId="1" builtinId="6"/>
    <cellStyle name="쉼표 [0] 2" xfId="2" xr:uid="{00000000-0005-0000-0000-000002000000}"/>
    <cellStyle name="쉼표 [0] 2 2" xfId="3" xr:uid="{00000000-0005-0000-0000-000003000000}"/>
    <cellStyle name="쉼표 [0] 5 4 2" xfId="4" xr:uid="{7992F347-0401-433C-B26E-9461FAD3A8FC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C5"/>
      <color rgb="FFDFEDD7"/>
      <color rgb="FFFFFFCC"/>
      <color rgb="FFFFFF99"/>
      <color rgb="FFF4F7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1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0" max="10" width="13.25" bestFit="1" customWidth="1"/>
  </cols>
  <sheetData>
    <row r="1" spans="1:13" ht="37.5" customHeight="1" x14ac:dyDescent="0.3">
      <c r="A1" s="177" t="s">
        <v>45</v>
      </c>
      <c r="B1" s="177"/>
      <c r="C1" s="177"/>
      <c r="D1" s="177"/>
      <c r="E1" s="177"/>
      <c r="F1" s="177"/>
      <c r="G1" s="177"/>
      <c r="H1" s="177"/>
      <c r="I1" s="177"/>
      <c r="J1" s="52"/>
      <c r="K1" s="52"/>
      <c r="L1" s="52"/>
      <c r="M1" s="52"/>
    </row>
    <row r="2" spans="1:13" ht="27" customHeight="1" x14ac:dyDescent="0.3">
      <c r="A2" s="178" t="s">
        <v>74</v>
      </c>
      <c r="B2" s="179"/>
      <c r="C2" s="179"/>
      <c r="D2" s="179"/>
      <c r="E2" s="179"/>
      <c r="F2" s="179"/>
      <c r="G2" s="179"/>
      <c r="H2" s="179"/>
      <c r="I2" s="179"/>
      <c r="J2" s="91"/>
      <c r="K2" s="91"/>
      <c r="L2" s="53"/>
      <c r="M2" s="53"/>
    </row>
    <row r="3" spans="1:13" ht="27" customHeight="1" x14ac:dyDescent="0.3">
      <c r="A3" s="54"/>
      <c r="B3" s="54"/>
    </row>
    <row r="4" spans="1:13" ht="27.75" customHeight="1" x14ac:dyDescent="0.3">
      <c r="A4" s="55" t="s">
        <v>34</v>
      </c>
      <c r="B4" s="55"/>
      <c r="C4" s="56"/>
      <c r="D4" s="56"/>
      <c r="E4" s="56" t="s">
        <v>26</v>
      </c>
      <c r="F4" s="56"/>
      <c r="G4" s="56"/>
      <c r="H4" s="56"/>
      <c r="I4" s="56"/>
    </row>
    <row r="5" spans="1:13" ht="16.5" customHeight="1" thickBot="1" x14ac:dyDescent="0.35">
      <c r="A5" s="57"/>
      <c r="B5" s="57"/>
      <c r="C5" s="57"/>
      <c r="D5" s="57"/>
      <c r="E5" s="57"/>
      <c r="F5" s="57"/>
      <c r="G5" s="57"/>
      <c r="H5" s="57"/>
      <c r="I5" s="58" t="s">
        <v>36</v>
      </c>
    </row>
    <row r="6" spans="1:13" ht="21.75" customHeight="1" x14ac:dyDescent="0.3">
      <c r="A6" s="111" t="s">
        <v>11</v>
      </c>
      <c r="B6" s="113" t="s">
        <v>66</v>
      </c>
      <c r="C6" s="184" t="s">
        <v>63</v>
      </c>
      <c r="D6" s="193"/>
      <c r="E6" s="185"/>
      <c r="F6" s="191" t="s">
        <v>1</v>
      </c>
      <c r="G6" s="191"/>
      <c r="H6" s="191"/>
      <c r="I6" s="191"/>
      <c r="J6" s="162" t="s">
        <v>62</v>
      </c>
    </row>
    <row r="7" spans="1:13" ht="22.5" customHeight="1" x14ac:dyDescent="0.3">
      <c r="A7" s="112"/>
      <c r="B7" s="114"/>
      <c r="C7" s="109" t="s">
        <v>67</v>
      </c>
      <c r="D7" s="109" t="s">
        <v>16</v>
      </c>
      <c r="E7" s="109" t="s">
        <v>28</v>
      </c>
      <c r="F7" s="109" t="s">
        <v>20</v>
      </c>
      <c r="G7" s="194" t="s">
        <v>0</v>
      </c>
      <c r="H7" s="194"/>
      <c r="I7" s="109" t="s">
        <v>28</v>
      </c>
      <c r="J7" s="154" t="s">
        <v>102</v>
      </c>
    </row>
    <row r="8" spans="1:13" ht="21.95" customHeight="1" x14ac:dyDescent="0.3">
      <c r="A8" s="64" t="s">
        <v>97</v>
      </c>
      <c r="B8" s="115">
        <f>SUM(E8+I8+J8)</f>
        <v>1124</v>
      </c>
      <c r="C8" s="116">
        <f>SUM(일반자료실!G37)</f>
        <v>104</v>
      </c>
      <c r="D8" s="116">
        <f>SUM(일반자료실!K37)</f>
        <v>791</v>
      </c>
      <c r="E8" s="117">
        <f>SUM(C8:D8)</f>
        <v>895</v>
      </c>
      <c r="F8" s="62">
        <f>SUM(보드게임실!F31)</f>
        <v>35</v>
      </c>
      <c r="G8" s="182">
        <f>SUM(보드게임실!J31)</f>
        <v>191</v>
      </c>
      <c r="H8" s="182"/>
      <c r="I8" s="118">
        <f>SUM(F8:H8)</f>
        <v>226</v>
      </c>
      <c r="J8" s="152">
        <v>3</v>
      </c>
    </row>
    <row r="9" spans="1:13" ht="21.95" customHeight="1" thickBot="1" x14ac:dyDescent="0.35">
      <c r="A9" s="102" t="s">
        <v>59</v>
      </c>
      <c r="B9" s="103">
        <f>SUM(E9+I9+J9)</f>
        <v>2177</v>
      </c>
      <c r="C9" s="104">
        <f>SUM(일반자료실!G48)</f>
        <v>185</v>
      </c>
      <c r="D9" s="104">
        <f>SUM(일반자료실!K48)</f>
        <v>1608</v>
      </c>
      <c r="E9" s="104">
        <f>SUM(일반자료실!B48)</f>
        <v>1793</v>
      </c>
      <c r="F9" s="104">
        <f>SUM(보드게임실!C46)</f>
        <v>56</v>
      </c>
      <c r="G9" s="183">
        <f>SUM(보드게임실!E46)</f>
        <v>317</v>
      </c>
      <c r="H9" s="183"/>
      <c r="I9" s="103">
        <f>SUM(보드게임실!B46)</f>
        <v>373</v>
      </c>
      <c r="J9" s="153">
        <f>SUM(일반자료실!F48)</f>
        <v>11</v>
      </c>
    </row>
    <row r="10" spans="1:13" ht="35.25" customHeight="1" x14ac:dyDescent="0.3">
      <c r="A10" s="56" t="s">
        <v>33</v>
      </c>
      <c r="B10" s="56"/>
      <c r="C10" s="56"/>
      <c r="D10" s="56"/>
      <c r="E10" s="56"/>
      <c r="F10" s="56"/>
      <c r="G10" s="56"/>
      <c r="H10" s="56"/>
      <c r="I10" s="56"/>
    </row>
    <row r="11" spans="1:13" ht="17.25" thickBot="1" x14ac:dyDescent="0.35">
      <c r="A11" s="57"/>
      <c r="B11" s="57"/>
      <c r="C11" s="57"/>
      <c r="D11" s="57"/>
      <c r="E11" s="57"/>
      <c r="F11" s="57"/>
      <c r="G11" s="57"/>
      <c r="H11" s="57"/>
      <c r="I11" s="58" t="s">
        <v>36</v>
      </c>
    </row>
    <row r="12" spans="1:13" ht="21.95" customHeight="1" x14ac:dyDescent="0.3">
      <c r="A12" s="92" t="s">
        <v>11</v>
      </c>
      <c r="B12" s="93" t="s">
        <v>9</v>
      </c>
      <c r="C12" s="184" t="s">
        <v>23</v>
      </c>
      <c r="D12" s="193"/>
      <c r="E12" s="184" t="s">
        <v>19</v>
      </c>
      <c r="F12" s="185"/>
      <c r="G12" s="184" t="s">
        <v>21</v>
      </c>
      <c r="H12" s="185"/>
      <c r="I12" s="63" t="s">
        <v>31</v>
      </c>
    </row>
    <row r="13" spans="1:13" ht="21.95" customHeight="1" x14ac:dyDescent="0.3">
      <c r="A13" s="64" t="s">
        <v>98</v>
      </c>
      <c r="B13" s="65">
        <f>SUM(C13:G13)</f>
        <v>6</v>
      </c>
      <c r="C13" s="168">
        <v>4</v>
      </c>
      <c r="D13" s="169"/>
      <c r="E13" s="174" t="s">
        <v>99</v>
      </c>
      <c r="F13" s="175"/>
      <c r="G13" s="166">
        <v>2</v>
      </c>
      <c r="H13" s="186"/>
      <c r="I13" s="96" t="s">
        <v>65</v>
      </c>
    </row>
    <row r="14" spans="1:13" ht="21.95" customHeight="1" thickBot="1" x14ac:dyDescent="0.35">
      <c r="A14" s="99" t="s">
        <v>59</v>
      </c>
      <c r="B14" s="100">
        <f>SUM(C14:H14)</f>
        <v>15</v>
      </c>
      <c r="C14" s="163">
        <v>11</v>
      </c>
      <c r="D14" s="164"/>
      <c r="E14" s="163">
        <v>1</v>
      </c>
      <c r="F14" s="176"/>
      <c r="G14" s="187">
        <v>3</v>
      </c>
      <c r="H14" s="188"/>
      <c r="I14" s="101"/>
    </row>
    <row r="15" spans="1:13" x14ac:dyDescent="0.3">
      <c r="E15" s="1"/>
      <c r="F15" s="1"/>
      <c r="G15" s="1"/>
      <c r="I15" s="1"/>
    </row>
    <row r="16" spans="1:13" ht="26.25" x14ac:dyDescent="0.3">
      <c r="A16" s="56" t="s">
        <v>46</v>
      </c>
      <c r="B16" s="56"/>
      <c r="C16" s="56"/>
      <c r="D16" s="56"/>
      <c r="E16" s="56"/>
      <c r="F16" s="56"/>
      <c r="G16" s="56"/>
      <c r="H16" s="56"/>
      <c r="I16" s="56"/>
    </row>
    <row r="17" spans="1:9" ht="17.25" thickBot="1" x14ac:dyDescent="0.35">
      <c r="A17" s="57"/>
      <c r="B17" s="57"/>
      <c r="C17" s="57"/>
      <c r="D17" s="57"/>
      <c r="E17" s="57"/>
      <c r="F17" s="57"/>
      <c r="G17" s="57"/>
      <c r="H17" s="57"/>
      <c r="I17" s="58" t="s">
        <v>37</v>
      </c>
    </row>
    <row r="18" spans="1:9" ht="21" customHeight="1" x14ac:dyDescent="0.3">
      <c r="A18" s="189" t="s">
        <v>11</v>
      </c>
      <c r="B18" s="191" t="s">
        <v>9</v>
      </c>
      <c r="C18" s="192" t="s">
        <v>63</v>
      </c>
      <c r="D18" s="192"/>
      <c r="E18" s="192"/>
      <c r="F18" s="192"/>
      <c r="G18" s="192"/>
      <c r="H18" s="108" t="s">
        <v>62</v>
      </c>
      <c r="I18" s="180" t="s">
        <v>31</v>
      </c>
    </row>
    <row r="19" spans="1:9" ht="21.95" customHeight="1" x14ac:dyDescent="0.3">
      <c r="A19" s="190"/>
      <c r="B19" s="165"/>
      <c r="C19" s="165" t="s">
        <v>23</v>
      </c>
      <c r="D19" s="165"/>
      <c r="E19" s="165" t="s">
        <v>19</v>
      </c>
      <c r="F19" s="165"/>
      <c r="G19" s="94" t="s">
        <v>21</v>
      </c>
      <c r="H19" s="94" t="s">
        <v>64</v>
      </c>
      <c r="I19" s="181"/>
    </row>
    <row r="20" spans="1:9" ht="21.95" customHeight="1" x14ac:dyDescent="0.3">
      <c r="A20" s="64" t="s">
        <v>98</v>
      </c>
      <c r="B20" s="61">
        <f>SUM(C20:H20)</f>
        <v>324</v>
      </c>
      <c r="C20" s="166">
        <f>SUM(일반자료실!C54)</f>
        <v>257</v>
      </c>
      <c r="D20" s="167"/>
      <c r="E20" s="170">
        <f>SUM(일반자료실!D54)</f>
        <v>27</v>
      </c>
      <c r="F20" s="171"/>
      <c r="G20" s="95">
        <f>SUM(일반자료실!E54)</f>
        <v>37</v>
      </c>
      <c r="H20" s="98">
        <v>3</v>
      </c>
      <c r="I20" s="66"/>
    </row>
    <row r="21" spans="1:9" ht="21.95" customHeight="1" thickBot="1" x14ac:dyDescent="0.35">
      <c r="A21" s="99" t="s">
        <v>59</v>
      </c>
      <c r="B21" s="100">
        <f>SUM(일반자료실!B65)</f>
        <v>491</v>
      </c>
      <c r="C21" s="163">
        <f>SUM(일반자료실!C65)</f>
        <v>140</v>
      </c>
      <c r="D21" s="164"/>
      <c r="E21" s="172">
        <f>SUM(일반자료실!D65)</f>
        <v>47</v>
      </c>
      <c r="F21" s="173"/>
      <c r="G21" s="105">
        <f>SUM(일반자료실!E65)</f>
        <v>58</v>
      </c>
      <c r="H21" s="106">
        <f>SUM(일반자료실!F48)</f>
        <v>11</v>
      </c>
      <c r="I21" s="107"/>
    </row>
  </sheetData>
  <mergeCells count="26">
    <mergeCell ref="A1:I1"/>
    <mergeCell ref="A2:I2"/>
    <mergeCell ref="I18:I19"/>
    <mergeCell ref="G8:H8"/>
    <mergeCell ref="G9:H9"/>
    <mergeCell ref="G12:H12"/>
    <mergeCell ref="G13:H13"/>
    <mergeCell ref="G14:H14"/>
    <mergeCell ref="A18:A19"/>
    <mergeCell ref="B18:B19"/>
    <mergeCell ref="C18:G18"/>
    <mergeCell ref="C12:D12"/>
    <mergeCell ref="E12:F12"/>
    <mergeCell ref="F6:I6"/>
    <mergeCell ref="G7:H7"/>
    <mergeCell ref="C6:E6"/>
    <mergeCell ref="E20:F20"/>
    <mergeCell ref="E21:F21"/>
    <mergeCell ref="E19:F19"/>
    <mergeCell ref="E13:F13"/>
    <mergeCell ref="E14:F14"/>
    <mergeCell ref="C21:D21"/>
    <mergeCell ref="C19:D19"/>
    <mergeCell ref="C20:D20"/>
    <mergeCell ref="C13:D13"/>
    <mergeCell ref="C14:D14"/>
  </mergeCells>
  <phoneticPr fontId="17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67"/>
  <sheetViews>
    <sheetView topLeftCell="A37" zoomScaleNormal="100" zoomScaleSheetLayoutView="75" workbookViewId="0">
      <selection activeCell="F41" sqref="F41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4" width="6.875" style="2" customWidth="1"/>
    <col min="5" max="5" width="7.75" style="2" customWidth="1"/>
    <col min="6" max="7" width="10.25" style="2" customWidth="1"/>
    <col min="8" max="8" width="9" style="2" customWidth="1"/>
    <col min="9" max="10" width="6.875" style="2" customWidth="1"/>
    <col min="11" max="11" width="10.25" style="2" customWidth="1"/>
    <col min="12" max="12" width="10.875" style="2" customWidth="1"/>
  </cols>
  <sheetData>
    <row r="1" spans="1:18" ht="37.5" x14ac:dyDescent="0.3">
      <c r="A1" s="208" t="s">
        <v>43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3"/>
      <c r="N1" s="23"/>
      <c r="O1" s="23"/>
      <c r="P1" s="23"/>
      <c r="Q1" s="23"/>
      <c r="R1" s="23"/>
    </row>
    <row r="2" spans="1:18" ht="20.25" x14ac:dyDescent="0.3">
      <c r="A2" s="215" t="s">
        <v>74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2"/>
      <c r="N2" s="22"/>
      <c r="O2" s="22"/>
      <c r="P2" s="22"/>
      <c r="Q2" s="22"/>
      <c r="R2" s="22"/>
    </row>
    <row r="3" spans="1:18" ht="17.25" thickBot="1" x14ac:dyDescent="0.35"/>
    <row r="4" spans="1:18" ht="16.5" customHeight="1" x14ac:dyDescent="0.3">
      <c r="A4" s="209" t="s">
        <v>39</v>
      </c>
      <c r="B4" s="211" t="s">
        <v>44</v>
      </c>
      <c r="C4" s="211"/>
      <c r="D4" s="211"/>
      <c r="E4" s="211"/>
      <c r="F4" s="211"/>
      <c r="G4" s="211"/>
      <c r="H4" s="211"/>
      <c r="I4" s="211"/>
      <c r="J4" s="211"/>
      <c r="K4" s="211"/>
      <c r="L4" s="212"/>
    </row>
    <row r="5" spans="1:18" x14ac:dyDescent="0.3">
      <c r="A5" s="210"/>
      <c r="B5" s="213" t="s">
        <v>41</v>
      </c>
      <c r="C5" s="213"/>
      <c r="D5" s="213"/>
      <c r="E5" s="213"/>
      <c r="F5" s="213"/>
      <c r="G5" s="213"/>
      <c r="H5" s="213"/>
      <c r="I5" s="213"/>
      <c r="J5" s="213"/>
      <c r="K5" s="213"/>
      <c r="L5" s="214"/>
    </row>
    <row r="6" spans="1:18" x14ac:dyDescent="0.3">
      <c r="A6" s="210"/>
      <c r="B6" s="213" t="s">
        <v>47</v>
      </c>
      <c r="C6" s="213"/>
      <c r="D6" s="213"/>
      <c r="E6" s="213"/>
      <c r="F6" s="213"/>
      <c r="G6" s="213"/>
      <c r="H6" s="213"/>
      <c r="I6" s="213"/>
      <c r="J6" s="213"/>
      <c r="K6" s="213"/>
      <c r="L6" s="214"/>
    </row>
    <row r="7" spans="1:18" ht="17.25" thickBot="1" x14ac:dyDescent="0.35">
      <c r="A7" s="2" t="s">
        <v>40</v>
      </c>
    </row>
    <row r="8" spans="1:18" x14ac:dyDescent="0.3">
      <c r="A8" s="197" t="s">
        <v>11</v>
      </c>
      <c r="B8" s="220" t="s">
        <v>6</v>
      </c>
      <c r="C8" s="205" t="s">
        <v>4</v>
      </c>
      <c r="D8" s="206"/>
      <c r="E8" s="206"/>
      <c r="F8" s="206"/>
      <c r="G8" s="206"/>
      <c r="H8" s="207" t="s">
        <v>16</v>
      </c>
      <c r="I8" s="207"/>
      <c r="J8" s="207"/>
      <c r="K8" s="207"/>
      <c r="L8" s="195" t="s">
        <v>31</v>
      </c>
    </row>
    <row r="9" spans="1:18" ht="15.75" customHeight="1" x14ac:dyDescent="0.3">
      <c r="A9" s="198"/>
      <c r="B9" s="221"/>
      <c r="C9" s="21" t="s">
        <v>22</v>
      </c>
      <c r="D9" s="20" t="s">
        <v>48</v>
      </c>
      <c r="E9" s="59" t="s">
        <v>49</v>
      </c>
      <c r="F9" s="110" t="s">
        <v>62</v>
      </c>
      <c r="G9" s="125" t="s">
        <v>28</v>
      </c>
      <c r="H9" s="20" t="s">
        <v>23</v>
      </c>
      <c r="I9" s="59" t="s">
        <v>48</v>
      </c>
      <c r="J9" s="59" t="s">
        <v>49</v>
      </c>
      <c r="K9" s="19" t="s">
        <v>28</v>
      </c>
      <c r="L9" s="196"/>
    </row>
    <row r="10" spans="1:18" x14ac:dyDescent="0.3">
      <c r="A10" s="136" t="s">
        <v>75</v>
      </c>
      <c r="B10" s="137">
        <f t="shared" ref="B10:B20" si="0">SUM(G10,K10)</f>
        <v>36</v>
      </c>
      <c r="C10" s="137">
        <v>2</v>
      </c>
      <c r="D10" s="137">
        <v>0</v>
      </c>
      <c r="E10" s="138">
        <v>0</v>
      </c>
      <c r="F10" s="138">
        <v>0</v>
      </c>
      <c r="G10" s="139">
        <f>SUM(C10:F10)</f>
        <v>2</v>
      </c>
      <c r="H10" s="137">
        <v>19</v>
      </c>
      <c r="I10" s="137">
        <v>10</v>
      </c>
      <c r="J10" s="137">
        <v>5</v>
      </c>
      <c r="K10" s="140">
        <f>SUM(H10:J10)</f>
        <v>34</v>
      </c>
      <c r="L10" s="3"/>
    </row>
    <row r="11" spans="1:18" x14ac:dyDescent="0.3">
      <c r="A11" s="136" t="s">
        <v>76</v>
      </c>
      <c r="B11" s="137">
        <f t="shared" si="0"/>
        <v>24</v>
      </c>
      <c r="C11" s="137">
        <v>0</v>
      </c>
      <c r="D11" s="137">
        <v>0</v>
      </c>
      <c r="E11" s="138">
        <v>0</v>
      </c>
      <c r="F11" s="138">
        <v>0</v>
      </c>
      <c r="G11" s="139">
        <f t="shared" ref="G11:G31" si="1">SUM(C11:F11)</f>
        <v>0</v>
      </c>
      <c r="H11" s="137">
        <v>13</v>
      </c>
      <c r="I11" s="137">
        <v>8</v>
      </c>
      <c r="J11" s="137">
        <v>3</v>
      </c>
      <c r="K11" s="140">
        <f t="shared" ref="K11:K31" si="2">SUM(H11:J11)</f>
        <v>24</v>
      </c>
      <c r="L11" s="3"/>
      <c r="M11" s="29"/>
    </row>
    <row r="12" spans="1:18" x14ac:dyDescent="0.3">
      <c r="A12" s="136" t="s">
        <v>77</v>
      </c>
      <c r="B12" s="137">
        <f t="shared" si="0"/>
        <v>46</v>
      </c>
      <c r="C12" s="137">
        <v>4</v>
      </c>
      <c r="D12" s="137">
        <v>0</v>
      </c>
      <c r="E12" s="138">
        <v>0</v>
      </c>
      <c r="F12" s="138">
        <v>0</v>
      </c>
      <c r="G12" s="139">
        <f t="shared" si="1"/>
        <v>4</v>
      </c>
      <c r="H12" s="141">
        <v>21</v>
      </c>
      <c r="I12" s="141">
        <v>13</v>
      </c>
      <c r="J12" s="141">
        <v>8</v>
      </c>
      <c r="K12" s="140">
        <f t="shared" si="2"/>
        <v>42</v>
      </c>
      <c r="L12" s="3"/>
      <c r="M12" s="29"/>
    </row>
    <row r="13" spans="1:18" x14ac:dyDescent="0.3">
      <c r="A13" s="136" t="s">
        <v>78</v>
      </c>
      <c r="B13" s="137">
        <f t="shared" si="0"/>
        <v>22</v>
      </c>
      <c r="C13" s="138">
        <v>1</v>
      </c>
      <c r="D13" s="138">
        <v>0</v>
      </c>
      <c r="E13" s="138">
        <v>1</v>
      </c>
      <c r="F13" s="138">
        <v>0</v>
      </c>
      <c r="G13" s="139">
        <f t="shared" si="1"/>
        <v>2</v>
      </c>
      <c r="H13" s="141">
        <v>12</v>
      </c>
      <c r="I13" s="141">
        <v>6</v>
      </c>
      <c r="J13" s="141">
        <v>2</v>
      </c>
      <c r="K13" s="140">
        <f t="shared" si="2"/>
        <v>20</v>
      </c>
      <c r="L13" s="3"/>
      <c r="M13" s="30"/>
    </row>
    <row r="14" spans="1:18" x14ac:dyDescent="0.3">
      <c r="A14" s="136" t="s">
        <v>79</v>
      </c>
      <c r="B14" s="137">
        <f t="shared" si="0"/>
        <v>40</v>
      </c>
      <c r="C14" s="138">
        <v>5</v>
      </c>
      <c r="D14" s="138">
        <v>0</v>
      </c>
      <c r="E14" s="138">
        <v>0</v>
      </c>
      <c r="F14" s="138">
        <v>0</v>
      </c>
      <c r="G14" s="139">
        <f t="shared" si="1"/>
        <v>5</v>
      </c>
      <c r="H14" s="141">
        <v>29</v>
      </c>
      <c r="I14" s="141">
        <v>3</v>
      </c>
      <c r="J14" s="141">
        <v>3</v>
      </c>
      <c r="K14" s="140">
        <f t="shared" si="2"/>
        <v>35</v>
      </c>
      <c r="L14" s="3"/>
      <c r="M14" s="30"/>
    </row>
    <row r="15" spans="1:18" x14ac:dyDescent="0.3">
      <c r="A15" s="136" t="s">
        <v>80</v>
      </c>
      <c r="B15" s="137">
        <f t="shared" si="0"/>
        <v>68</v>
      </c>
      <c r="C15" s="137">
        <v>9</v>
      </c>
      <c r="D15" s="138">
        <v>0</v>
      </c>
      <c r="E15" s="138">
        <v>2</v>
      </c>
      <c r="F15" s="138">
        <v>0</v>
      </c>
      <c r="G15" s="139">
        <f t="shared" si="1"/>
        <v>11</v>
      </c>
      <c r="H15" s="137">
        <v>45</v>
      </c>
      <c r="I15" s="137">
        <v>2</v>
      </c>
      <c r="J15" s="137">
        <v>10</v>
      </c>
      <c r="K15" s="140">
        <f t="shared" si="2"/>
        <v>57</v>
      </c>
      <c r="L15" s="8"/>
      <c r="M15" s="30"/>
    </row>
    <row r="16" spans="1:18" x14ac:dyDescent="0.3">
      <c r="A16" s="136" t="s">
        <v>81</v>
      </c>
      <c r="B16" s="137">
        <f t="shared" si="0"/>
        <v>38</v>
      </c>
      <c r="C16" s="137">
        <v>3</v>
      </c>
      <c r="D16" s="137">
        <v>0</v>
      </c>
      <c r="E16" s="138">
        <v>0</v>
      </c>
      <c r="F16" s="138">
        <v>0</v>
      </c>
      <c r="G16" s="139">
        <f t="shared" si="1"/>
        <v>3</v>
      </c>
      <c r="H16" s="137">
        <v>27</v>
      </c>
      <c r="I16" s="137">
        <v>6</v>
      </c>
      <c r="J16" s="138">
        <v>2</v>
      </c>
      <c r="K16" s="140">
        <f t="shared" si="2"/>
        <v>35</v>
      </c>
      <c r="L16" s="3"/>
      <c r="M16" s="30"/>
    </row>
    <row r="17" spans="1:13" x14ac:dyDescent="0.3">
      <c r="A17" s="136" t="s">
        <v>82</v>
      </c>
      <c r="B17" s="137">
        <f t="shared" si="0"/>
        <v>32</v>
      </c>
      <c r="C17" s="137">
        <v>1</v>
      </c>
      <c r="D17" s="137">
        <v>0</v>
      </c>
      <c r="E17" s="138">
        <v>1</v>
      </c>
      <c r="F17" s="138">
        <v>0</v>
      </c>
      <c r="G17" s="139">
        <f t="shared" si="1"/>
        <v>2</v>
      </c>
      <c r="H17" s="137">
        <v>22</v>
      </c>
      <c r="I17" s="137">
        <v>4</v>
      </c>
      <c r="J17" s="137">
        <v>4</v>
      </c>
      <c r="K17" s="140">
        <f t="shared" si="2"/>
        <v>30</v>
      </c>
      <c r="L17" s="3"/>
      <c r="M17" s="29"/>
    </row>
    <row r="18" spans="1:13" x14ac:dyDescent="0.3">
      <c r="A18" s="136" t="s">
        <v>83</v>
      </c>
      <c r="B18" s="137">
        <f t="shared" si="0"/>
        <v>79</v>
      </c>
      <c r="C18" s="137">
        <v>11</v>
      </c>
      <c r="D18" s="137">
        <v>2</v>
      </c>
      <c r="E18" s="138">
        <v>1</v>
      </c>
      <c r="F18" s="138">
        <v>0</v>
      </c>
      <c r="G18" s="139">
        <f t="shared" si="1"/>
        <v>14</v>
      </c>
      <c r="H18" s="137">
        <v>38</v>
      </c>
      <c r="I18" s="137">
        <v>12</v>
      </c>
      <c r="J18" s="137">
        <v>15</v>
      </c>
      <c r="K18" s="140">
        <f t="shared" si="2"/>
        <v>65</v>
      </c>
      <c r="L18" s="3"/>
      <c r="M18" s="29"/>
    </row>
    <row r="19" spans="1:13" x14ac:dyDescent="0.3">
      <c r="A19" s="136" t="s">
        <v>84</v>
      </c>
      <c r="B19" s="137">
        <f t="shared" si="0"/>
        <v>32</v>
      </c>
      <c r="C19" s="137">
        <v>2</v>
      </c>
      <c r="D19" s="137">
        <v>0</v>
      </c>
      <c r="E19" s="138">
        <v>0</v>
      </c>
      <c r="F19" s="138">
        <v>0</v>
      </c>
      <c r="G19" s="139">
        <f t="shared" si="1"/>
        <v>2</v>
      </c>
      <c r="H19" s="141">
        <v>24</v>
      </c>
      <c r="I19" s="141">
        <v>4</v>
      </c>
      <c r="J19" s="141">
        <v>2</v>
      </c>
      <c r="K19" s="140">
        <f t="shared" si="2"/>
        <v>30</v>
      </c>
      <c r="L19" s="3"/>
      <c r="M19" s="29"/>
    </row>
    <row r="20" spans="1:13" x14ac:dyDescent="0.3">
      <c r="A20" s="136" t="s">
        <v>85</v>
      </c>
      <c r="B20" s="137">
        <f t="shared" si="0"/>
        <v>56</v>
      </c>
      <c r="C20" s="138">
        <v>4</v>
      </c>
      <c r="D20" s="138">
        <v>1</v>
      </c>
      <c r="E20" s="138">
        <v>0</v>
      </c>
      <c r="F20" s="138">
        <v>1</v>
      </c>
      <c r="G20" s="139">
        <f t="shared" si="1"/>
        <v>6</v>
      </c>
      <c r="H20" s="141">
        <v>38</v>
      </c>
      <c r="I20" s="141">
        <v>2</v>
      </c>
      <c r="J20" s="141">
        <v>10</v>
      </c>
      <c r="K20" s="140">
        <f t="shared" si="2"/>
        <v>50</v>
      </c>
      <c r="L20" s="3"/>
      <c r="M20" s="29"/>
    </row>
    <row r="21" spans="1:13" x14ac:dyDescent="0.3">
      <c r="A21" s="136" t="s">
        <v>86</v>
      </c>
      <c r="B21" s="137">
        <v>45</v>
      </c>
      <c r="C21" s="138">
        <v>3</v>
      </c>
      <c r="D21" s="138">
        <v>0</v>
      </c>
      <c r="E21" s="138">
        <v>2</v>
      </c>
      <c r="F21" s="138">
        <v>0</v>
      </c>
      <c r="G21" s="139">
        <f t="shared" si="1"/>
        <v>5</v>
      </c>
      <c r="H21" s="141">
        <v>26</v>
      </c>
      <c r="I21" s="141">
        <v>4</v>
      </c>
      <c r="J21" s="141">
        <v>10</v>
      </c>
      <c r="K21" s="140">
        <f t="shared" si="2"/>
        <v>40</v>
      </c>
      <c r="L21" s="3"/>
      <c r="M21" s="29"/>
    </row>
    <row r="22" spans="1:13" x14ac:dyDescent="0.3">
      <c r="A22" s="136" t="s">
        <v>87</v>
      </c>
      <c r="B22" s="137">
        <f t="shared" ref="B22:B31" si="3">SUM(G22,K22)</f>
        <v>23</v>
      </c>
      <c r="C22" s="137">
        <v>1</v>
      </c>
      <c r="D22" s="137">
        <v>1</v>
      </c>
      <c r="E22" s="138">
        <v>0</v>
      </c>
      <c r="F22" s="138">
        <v>0</v>
      </c>
      <c r="G22" s="139">
        <f t="shared" si="1"/>
        <v>2</v>
      </c>
      <c r="H22" s="137">
        <v>18</v>
      </c>
      <c r="I22" s="137">
        <v>1</v>
      </c>
      <c r="J22" s="137">
        <v>2</v>
      </c>
      <c r="K22" s="140">
        <f t="shared" si="2"/>
        <v>21</v>
      </c>
      <c r="L22" s="8"/>
      <c r="M22" s="30"/>
    </row>
    <row r="23" spans="1:13" x14ac:dyDescent="0.3">
      <c r="A23" s="136" t="s">
        <v>88</v>
      </c>
      <c r="B23" s="137">
        <f t="shared" si="3"/>
        <v>39</v>
      </c>
      <c r="C23" s="137">
        <v>3</v>
      </c>
      <c r="D23" s="137">
        <v>0</v>
      </c>
      <c r="E23" s="138">
        <v>1</v>
      </c>
      <c r="F23" s="138">
        <v>0</v>
      </c>
      <c r="G23" s="139">
        <f t="shared" si="1"/>
        <v>4</v>
      </c>
      <c r="H23" s="137">
        <v>21</v>
      </c>
      <c r="I23" s="137">
        <v>2</v>
      </c>
      <c r="J23" s="137">
        <v>12</v>
      </c>
      <c r="K23" s="140">
        <f t="shared" si="2"/>
        <v>35</v>
      </c>
      <c r="L23" s="3"/>
      <c r="M23" s="30"/>
    </row>
    <row r="24" spans="1:13" x14ac:dyDescent="0.3">
      <c r="A24" s="136" t="s">
        <v>89</v>
      </c>
      <c r="B24" s="137">
        <f t="shared" si="3"/>
        <v>62</v>
      </c>
      <c r="C24" s="137">
        <v>4</v>
      </c>
      <c r="D24" s="137">
        <v>1</v>
      </c>
      <c r="E24" s="138">
        <v>1</v>
      </c>
      <c r="F24" s="138">
        <v>0</v>
      </c>
      <c r="G24" s="139">
        <f t="shared" si="1"/>
        <v>6</v>
      </c>
      <c r="H24" s="137">
        <v>40</v>
      </c>
      <c r="I24" s="137">
        <v>4</v>
      </c>
      <c r="J24" s="137">
        <v>12</v>
      </c>
      <c r="K24" s="140">
        <f t="shared" si="2"/>
        <v>56</v>
      </c>
      <c r="L24" s="3"/>
      <c r="M24" s="30"/>
    </row>
    <row r="25" spans="1:13" x14ac:dyDescent="0.3">
      <c r="A25" s="136" t="s">
        <v>90</v>
      </c>
      <c r="B25" s="137">
        <f t="shared" si="3"/>
        <v>30</v>
      </c>
      <c r="C25" s="137">
        <v>2</v>
      </c>
      <c r="D25" s="137">
        <v>1</v>
      </c>
      <c r="E25" s="138">
        <v>0</v>
      </c>
      <c r="F25" s="138">
        <v>0</v>
      </c>
      <c r="G25" s="139">
        <f t="shared" si="1"/>
        <v>3</v>
      </c>
      <c r="H25" s="137">
        <v>18</v>
      </c>
      <c r="I25" s="137">
        <v>7</v>
      </c>
      <c r="J25" s="137">
        <v>2</v>
      </c>
      <c r="K25" s="140">
        <f t="shared" si="2"/>
        <v>27</v>
      </c>
      <c r="L25" s="3"/>
      <c r="M25" s="29"/>
    </row>
    <row r="26" spans="1:13" x14ac:dyDescent="0.3">
      <c r="A26" s="136" t="s">
        <v>91</v>
      </c>
      <c r="B26" s="137">
        <f t="shared" si="3"/>
        <v>35</v>
      </c>
      <c r="C26" s="137">
        <v>5</v>
      </c>
      <c r="D26" s="137">
        <v>0</v>
      </c>
      <c r="E26" s="138">
        <v>0</v>
      </c>
      <c r="F26" s="138">
        <v>0</v>
      </c>
      <c r="G26" s="139">
        <f t="shared" si="1"/>
        <v>5</v>
      </c>
      <c r="H26" s="141">
        <v>20</v>
      </c>
      <c r="I26" s="141">
        <v>4</v>
      </c>
      <c r="J26" s="141">
        <v>6</v>
      </c>
      <c r="K26" s="140">
        <f t="shared" si="2"/>
        <v>30</v>
      </c>
      <c r="L26" s="3"/>
      <c r="M26" s="29"/>
    </row>
    <row r="27" spans="1:13" x14ac:dyDescent="0.3">
      <c r="A27" s="136" t="s">
        <v>92</v>
      </c>
      <c r="B27" s="137">
        <f t="shared" si="3"/>
        <v>38</v>
      </c>
      <c r="C27" s="138">
        <v>5</v>
      </c>
      <c r="D27" s="138">
        <v>1</v>
      </c>
      <c r="E27" s="138">
        <v>2</v>
      </c>
      <c r="F27" s="142">
        <v>1</v>
      </c>
      <c r="G27" s="139">
        <f t="shared" si="1"/>
        <v>9</v>
      </c>
      <c r="H27" s="141">
        <v>17</v>
      </c>
      <c r="I27" s="141">
        <v>2</v>
      </c>
      <c r="J27" s="141">
        <v>10</v>
      </c>
      <c r="K27" s="140">
        <f t="shared" si="2"/>
        <v>29</v>
      </c>
      <c r="L27" s="3"/>
      <c r="M27" s="29"/>
    </row>
    <row r="28" spans="1:13" x14ac:dyDescent="0.3">
      <c r="A28" s="136" t="s">
        <v>93</v>
      </c>
      <c r="B28" s="137">
        <f t="shared" si="3"/>
        <v>18</v>
      </c>
      <c r="C28" s="138">
        <v>3</v>
      </c>
      <c r="D28" s="138">
        <v>0</v>
      </c>
      <c r="E28" s="138">
        <v>0</v>
      </c>
      <c r="F28" s="138"/>
      <c r="G28" s="139">
        <f t="shared" si="1"/>
        <v>3</v>
      </c>
      <c r="H28" s="141">
        <v>7</v>
      </c>
      <c r="I28" s="141">
        <v>3</v>
      </c>
      <c r="J28" s="141">
        <v>5</v>
      </c>
      <c r="K28" s="140">
        <f t="shared" si="2"/>
        <v>15</v>
      </c>
      <c r="L28" s="3"/>
      <c r="M28" s="29"/>
    </row>
    <row r="29" spans="1:13" x14ac:dyDescent="0.3">
      <c r="A29" s="136" t="s">
        <v>94</v>
      </c>
      <c r="B29" s="137">
        <f t="shared" si="3"/>
        <v>47</v>
      </c>
      <c r="C29" s="137">
        <v>6</v>
      </c>
      <c r="D29" s="137">
        <v>0</v>
      </c>
      <c r="E29" s="138">
        <v>1</v>
      </c>
      <c r="F29" s="138"/>
      <c r="G29" s="139">
        <f t="shared" si="1"/>
        <v>7</v>
      </c>
      <c r="H29" s="137">
        <v>28</v>
      </c>
      <c r="I29" s="137">
        <v>4</v>
      </c>
      <c r="J29" s="137">
        <v>8</v>
      </c>
      <c r="K29" s="140">
        <f t="shared" si="2"/>
        <v>40</v>
      </c>
      <c r="L29" s="8"/>
    </row>
    <row r="30" spans="1:13" x14ac:dyDescent="0.3">
      <c r="A30" s="136" t="s">
        <v>95</v>
      </c>
      <c r="B30" s="137">
        <f t="shared" si="3"/>
        <v>54</v>
      </c>
      <c r="C30" s="137">
        <v>6</v>
      </c>
      <c r="D30" s="137">
        <v>1</v>
      </c>
      <c r="E30" s="138">
        <v>0</v>
      </c>
      <c r="F30" s="142">
        <v>1</v>
      </c>
      <c r="G30" s="139">
        <f t="shared" si="1"/>
        <v>8</v>
      </c>
      <c r="H30" s="137">
        <v>32</v>
      </c>
      <c r="I30" s="137">
        <v>4</v>
      </c>
      <c r="J30" s="137">
        <v>10</v>
      </c>
      <c r="K30" s="140">
        <f t="shared" si="2"/>
        <v>46</v>
      </c>
      <c r="L30" s="3"/>
    </row>
    <row r="31" spans="1:13" ht="17.25" thickBot="1" x14ac:dyDescent="0.35">
      <c r="A31" s="136" t="s">
        <v>96</v>
      </c>
      <c r="B31" s="137">
        <f t="shared" si="3"/>
        <v>31</v>
      </c>
      <c r="C31" s="137">
        <v>1</v>
      </c>
      <c r="D31" s="137">
        <v>0</v>
      </c>
      <c r="E31" s="138">
        <v>0</v>
      </c>
      <c r="F31" s="142"/>
      <c r="G31" s="139">
        <f t="shared" si="1"/>
        <v>1</v>
      </c>
      <c r="H31" s="137">
        <v>21</v>
      </c>
      <c r="I31" s="137">
        <v>6</v>
      </c>
      <c r="J31" s="137">
        <v>3</v>
      </c>
      <c r="K31" s="140">
        <f t="shared" si="2"/>
        <v>30</v>
      </c>
      <c r="L31" s="33"/>
    </row>
    <row r="32" spans="1:13" ht="17.25" thickBot="1" x14ac:dyDescent="0.35">
      <c r="A32" s="34" t="s">
        <v>3</v>
      </c>
      <c r="B32" s="35">
        <f>SUM(B10:B31)</f>
        <v>895</v>
      </c>
      <c r="C32" s="35">
        <f>SUM(C10:C31)</f>
        <v>81</v>
      </c>
      <c r="D32" s="35">
        <f t="shared" ref="D32:E32" si="4">SUM(D10:D31)</f>
        <v>8</v>
      </c>
      <c r="E32" s="35">
        <f t="shared" si="4"/>
        <v>12</v>
      </c>
      <c r="F32" s="49">
        <f>SUM(F10:F31)</f>
        <v>3</v>
      </c>
      <c r="G32" s="35">
        <f>SUM(G10:G31)</f>
        <v>104</v>
      </c>
      <c r="H32" s="35">
        <f>SUM(H10:H31)</f>
        <v>536</v>
      </c>
      <c r="I32" s="35">
        <f>SUM(I10:I31)</f>
        <v>111</v>
      </c>
      <c r="J32" s="35">
        <f>SUM(J10:J31)</f>
        <v>144</v>
      </c>
      <c r="K32" s="35">
        <f>SUM(H32:J32)</f>
        <v>791</v>
      </c>
      <c r="L32" s="36"/>
      <c r="M32" s="31"/>
    </row>
    <row r="33" spans="1:13" ht="17.25" thickBot="1" x14ac:dyDescent="0.35">
      <c r="A33" s="2" t="s">
        <v>38</v>
      </c>
      <c r="L33" s="16"/>
      <c r="M33" s="15"/>
    </row>
    <row r="34" spans="1:13" x14ac:dyDescent="0.3">
      <c r="A34" s="197" t="s">
        <v>32</v>
      </c>
      <c r="B34" s="199" t="s">
        <v>7</v>
      </c>
      <c r="C34" s="201" t="s">
        <v>4</v>
      </c>
      <c r="D34" s="202"/>
      <c r="E34" s="202"/>
      <c r="F34" s="202"/>
      <c r="G34" s="202"/>
      <c r="H34" s="202" t="s">
        <v>16</v>
      </c>
      <c r="I34" s="202"/>
      <c r="J34" s="202"/>
      <c r="K34" s="202"/>
      <c r="L34" s="203" t="s">
        <v>31</v>
      </c>
    </row>
    <row r="35" spans="1:13" x14ac:dyDescent="0.3">
      <c r="A35" s="198"/>
      <c r="B35" s="200"/>
      <c r="C35" s="14" t="s">
        <v>23</v>
      </c>
      <c r="D35" s="13" t="s">
        <v>48</v>
      </c>
      <c r="E35" s="13" t="s">
        <v>51</v>
      </c>
      <c r="F35" s="13" t="s">
        <v>62</v>
      </c>
      <c r="G35" s="12" t="s">
        <v>28</v>
      </c>
      <c r="H35" s="11" t="s">
        <v>23</v>
      </c>
      <c r="I35" s="13" t="s">
        <v>48</v>
      </c>
      <c r="J35" s="13" t="s">
        <v>49</v>
      </c>
      <c r="K35" s="11" t="s">
        <v>28</v>
      </c>
      <c r="L35" s="204"/>
    </row>
    <row r="36" spans="1:13" x14ac:dyDescent="0.3">
      <c r="A36" s="32" t="s">
        <v>24</v>
      </c>
      <c r="B36" s="7">
        <f>SUM(G36+K36)</f>
        <v>898</v>
      </c>
      <c r="C36" s="6">
        <v>58</v>
      </c>
      <c r="D36" s="6">
        <v>8</v>
      </c>
      <c r="E36" s="6">
        <v>7</v>
      </c>
      <c r="F36" s="6">
        <v>8</v>
      </c>
      <c r="G36" s="10">
        <f>SUM(C36:F36)</f>
        <v>81</v>
      </c>
      <c r="H36" s="5">
        <v>479</v>
      </c>
      <c r="I36" s="5">
        <v>214</v>
      </c>
      <c r="J36" s="5">
        <v>124</v>
      </c>
      <c r="K36" s="10">
        <f>SUM(H36:J36)</f>
        <v>817</v>
      </c>
      <c r="L36" s="3" t="s">
        <v>61</v>
      </c>
    </row>
    <row r="37" spans="1:13" x14ac:dyDescent="0.3">
      <c r="A37" s="32" t="s">
        <v>14</v>
      </c>
      <c r="B37" s="144">
        <f>SUM(G37,K37)</f>
        <v>895</v>
      </c>
      <c r="C37" s="143">
        <f>SUM(C32)</f>
        <v>81</v>
      </c>
      <c r="D37" s="143">
        <f>SUM(D32)</f>
        <v>8</v>
      </c>
      <c r="E37" s="138">
        <f>SUM(E32)</f>
        <v>12</v>
      </c>
      <c r="F37" s="138">
        <v>3</v>
      </c>
      <c r="G37" s="10">
        <f>SUM(C37:F37)</f>
        <v>104</v>
      </c>
      <c r="H37" s="143">
        <f>SUM(H32)</f>
        <v>536</v>
      </c>
      <c r="I37" s="143">
        <f>SUM(I32)</f>
        <v>111</v>
      </c>
      <c r="J37" s="143">
        <f>SUM(J32)</f>
        <v>144</v>
      </c>
      <c r="K37" s="10">
        <f>SUM(H37:J37)</f>
        <v>791</v>
      </c>
      <c r="L37" s="71"/>
    </row>
    <row r="38" spans="1:13" x14ac:dyDescent="0.3">
      <c r="A38" s="32" t="s">
        <v>8</v>
      </c>
      <c r="B38" s="7"/>
      <c r="C38" s="18"/>
      <c r="D38" s="17"/>
      <c r="E38" s="73"/>
      <c r="F38" s="73"/>
      <c r="G38" s="10"/>
      <c r="H38" s="17"/>
      <c r="I38" s="17"/>
      <c r="J38" s="17"/>
      <c r="K38" s="10"/>
      <c r="L38" s="27"/>
    </row>
    <row r="39" spans="1:13" x14ac:dyDescent="0.3">
      <c r="A39" s="32" t="s">
        <v>18</v>
      </c>
      <c r="B39" s="7"/>
      <c r="C39" s="28"/>
      <c r="D39" s="26"/>
      <c r="E39" s="73"/>
      <c r="F39" s="73"/>
      <c r="G39" s="10"/>
      <c r="H39" s="26"/>
      <c r="I39" s="26"/>
      <c r="J39" s="26"/>
      <c r="K39" s="10"/>
      <c r="L39" s="27"/>
    </row>
    <row r="40" spans="1:13" x14ac:dyDescent="0.3">
      <c r="A40" s="32" t="s">
        <v>17</v>
      </c>
      <c r="B40" s="7"/>
      <c r="C40" s="28"/>
      <c r="D40" s="26"/>
      <c r="E40" s="73"/>
      <c r="F40" s="73"/>
      <c r="G40" s="10"/>
      <c r="H40" s="26"/>
      <c r="I40" s="26"/>
      <c r="J40" s="26"/>
      <c r="K40" s="10"/>
      <c r="L40" s="27"/>
    </row>
    <row r="41" spans="1:13" x14ac:dyDescent="0.3">
      <c r="A41" s="32" t="s">
        <v>12</v>
      </c>
      <c r="B41" s="7"/>
      <c r="C41" s="28"/>
      <c r="D41" s="26"/>
      <c r="E41" s="73"/>
      <c r="F41" s="73"/>
      <c r="G41" s="10"/>
      <c r="H41" s="26"/>
      <c r="I41" s="26"/>
      <c r="J41" s="26"/>
      <c r="K41" s="10"/>
      <c r="L41" s="27"/>
    </row>
    <row r="42" spans="1:13" x14ac:dyDescent="0.3">
      <c r="A42" s="32" t="s">
        <v>29</v>
      </c>
      <c r="B42" s="7"/>
      <c r="C42" s="6"/>
      <c r="D42" s="5"/>
      <c r="E42" s="5"/>
      <c r="F42" s="5"/>
      <c r="G42" s="10"/>
      <c r="H42" s="4"/>
      <c r="I42" s="5"/>
      <c r="J42" s="4"/>
      <c r="K42" s="10"/>
      <c r="L42" s="3"/>
    </row>
    <row r="43" spans="1:13" x14ac:dyDescent="0.3">
      <c r="A43" s="32" t="s">
        <v>15</v>
      </c>
      <c r="B43" s="7"/>
      <c r="C43" s="6"/>
      <c r="D43" s="5"/>
      <c r="E43" s="5"/>
      <c r="F43" s="5"/>
      <c r="G43" s="10"/>
      <c r="H43" s="4"/>
      <c r="I43" s="5"/>
      <c r="J43" s="4"/>
      <c r="K43" s="10"/>
      <c r="L43" s="3"/>
    </row>
    <row r="44" spans="1:13" x14ac:dyDescent="0.3">
      <c r="A44" s="32" t="s">
        <v>30</v>
      </c>
      <c r="B44" s="7"/>
      <c r="C44" s="6"/>
      <c r="D44" s="5"/>
      <c r="E44" s="5"/>
      <c r="F44" s="5"/>
      <c r="G44" s="10"/>
      <c r="H44" s="4"/>
      <c r="I44" s="5"/>
      <c r="J44" s="4"/>
      <c r="K44" s="10"/>
      <c r="L44" s="3"/>
    </row>
    <row r="45" spans="1:13" x14ac:dyDescent="0.3">
      <c r="A45" s="32" t="s">
        <v>27</v>
      </c>
      <c r="B45" s="7"/>
      <c r="C45" s="6"/>
      <c r="D45" s="5"/>
      <c r="E45" s="87"/>
      <c r="F45" s="87"/>
      <c r="G45" s="10"/>
      <c r="H45" s="4"/>
      <c r="I45" s="5"/>
      <c r="J45" s="4"/>
      <c r="K45" s="10"/>
      <c r="L45" s="3"/>
    </row>
    <row r="46" spans="1:13" x14ac:dyDescent="0.3">
      <c r="A46" s="32" t="s">
        <v>25</v>
      </c>
      <c r="B46" s="7"/>
      <c r="C46" s="6"/>
      <c r="D46" s="5"/>
      <c r="E46" s="5"/>
      <c r="F46" s="5"/>
      <c r="G46" s="10"/>
      <c r="H46" s="4"/>
      <c r="I46" s="5"/>
      <c r="J46" s="4"/>
      <c r="K46" s="10"/>
      <c r="L46" s="3"/>
    </row>
    <row r="47" spans="1:13" ht="17.25" thickBot="1" x14ac:dyDescent="0.35">
      <c r="A47" s="37" t="s">
        <v>13</v>
      </c>
      <c r="B47" s="38"/>
      <c r="C47" s="39"/>
      <c r="D47" s="40"/>
      <c r="E47" s="42"/>
      <c r="F47" s="41"/>
      <c r="G47" s="41"/>
      <c r="H47" s="42"/>
      <c r="I47" s="42"/>
      <c r="J47" s="42"/>
      <c r="K47" s="41"/>
      <c r="L47" s="43"/>
    </row>
    <row r="48" spans="1:13" ht="17.25" thickBot="1" x14ac:dyDescent="0.35">
      <c r="A48" s="44" t="s">
        <v>58</v>
      </c>
      <c r="B48" s="45">
        <f>SUM(B36:B47)</f>
        <v>1793</v>
      </c>
      <c r="C48" s="45">
        <f t="shared" ref="C48:K48" si="5">SUM(C36:C47)</f>
        <v>139</v>
      </c>
      <c r="D48" s="45">
        <f t="shared" si="5"/>
        <v>16</v>
      </c>
      <c r="E48" s="45">
        <f t="shared" si="5"/>
        <v>19</v>
      </c>
      <c r="F48" s="45">
        <f>SUM(F36:F47)</f>
        <v>11</v>
      </c>
      <c r="G48" s="45">
        <f t="shared" si="5"/>
        <v>185</v>
      </c>
      <c r="H48" s="45">
        <f t="shared" si="5"/>
        <v>1015</v>
      </c>
      <c r="I48" s="45">
        <f t="shared" si="5"/>
        <v>325</v>
      </c>
      <c r="J48" s="45">
        <f t="shared" si="5"/>
        <v>268</v>
      </c>
      <c r="K48" s="45">
        <f t="shared" si="5"/>
        <v>1608</v>
      </c>
      <c r="L48" s="123"/>
    </row>
    <row r="49" spans="1:12" ht="17.25" thickBot="1" x14ac:dyDescent="0.35">
      <c r="A49" s="46" t="s">
        <v>57</v>
      </c>
      <c r="B49" s="50">
        <v>17248</v>
      </c>
      <c r="C49" s="49">
        <v>739</v>
      </c>
      <c r="D49" s="49">
        <v>105</v>
      </c>
      <c r="E49" s="49">
        <v>15</v>
      </c>
      <c r="F49" s="49"/>
      <c r="G49" s="49">
        <v>859</v>
      </c>
      <c r="H49" s="49">
        <v>8107</v>
      </c>
      <c r="I49" s="49">
        <v>2014</v>
      </c>
      <c r="J49" s="49">
        <v>6300</v>
      </c>
      <c r="K49" s="49">
        <v>16389</v>
      </c>
      <c r="L49" s="124"/>
    </row>
    <row r="50" spans="1:12" ht="17.25" thickBot="1" x14ac:dyDescent="0.35">
      <c r="A50" s="97" t="s">
        <v>60</v>
      </c>
    </row>
    <row r="51" spans="1:12" ht="16.5" customHeight="1" x14ac:dyDescent="0.3">
      <c r="A51" s="197" t="s">
        <v>32</v>
      </c>
      <c r="B51" s="218" t="s">
        <v>5</v>
      </c>
      <c r="C51" s="202" t="s">
        <v>50</v>
      </c>
      <c r="D51" s="202"/>
      <c r="E51" s="202"/>
      <c r="F51" s="202"/>
      <c r="G51" s="216" t="s">
        <v>101</v>
      </c>
      <c r="H51" s="77"/>
      <c r="I51" s="77"/>
    </row>
    <row r="52" spans="1:12" x14ac:dyDescent="0.3">
      <c r="A52" s="198"/>
      <c r="B52" s="219"/>
      <c r="C52" s="9" t="s">
        <v>23</v>
      </c>
      <c r="D52" s="9" t="s">
        <v>19</v>
      </c>
      <c r="E52" s="119" t="s">
        <v>21</v>
      </c>
      <c r="F52" s="156" t="s">
        <v>62</v>
      </c>
      <c r="G52" s="217"/>
      <c r="H52" s="78"/>
      <c r="I52" s="78"/>
    </row>
    <row r="53" spans="1:12" x14ac:dyDescent="0.3">
      <c r="A53" s="155" t="s">
        <v>24</v>
      </c>
      <c r="B53" s="26">
        <f>SUM(C53:E53)</f>
        <v>167</v>
      </c>
      <c r="C53" s="5">
        <v>126</v>
      </c>
      <c r="D53" s="5">
        <v>20</v>
      </c>
      <c r="E53" s="5">
        <v>21</v>
      </c>
      <c r="F53" s="5">
        <v>14</v>
      </c>
      <c r="G53" s="71" t="s">
        <v>61</v>
      </c>
      <c r="H53" s="74"/>
      <c r="I53" s="74"/>
    </row>
    <row r="54" spans="1:12" x14ac:dyDescent="0.25">
      <c r="A54" s="155" t="s">
        <v>14</v>
      </c>
      <c r="B54" s="151">
        <f>SUM(C54:G54)</f>
        <v>324</v>
      </c>
      <c r="C54" s="5">
        <v>257</v>
      </c>
      <c r="D54" s="5">
        <v>27</v>
      </c>
      <c r="E54" s="120">
        <v>37</v>
      </c>
      <c r="F54" s="5">
        <v>3</v>
      </c>
      <c r="G54" s="79"/>
      <c r="H54" s="74"/>
      <c r="I54" s="74"/>
    </row>
    <row r="55" spans="1:12" x14ac:dyDescent="0.3">
      <c r="A55" s="155" t="s">
        <v>8</v>
      </c>
      <c r="B55" s="26"/>
      <c r="C55" s="5"/>
      <c r="D55" s="5"/>
      <c r="E55" s="5"/>
      <c r="F55" s="121"/>
      <c r="G55" s="157"/>
      <c r="H55" s="75"/>
      <c r="I55" s="75"/>
    </row>
    <row r="56" spans="1:12" x14ac:dyDescent="0.3">
      <c r="A56" s="155" t="s">
        <v>18</v>
      </c>
      <c r="B56" s="26"/>
      <c r="C56" s="5"/>
      <c r="D56" s="5"/>
      <c r="E56" s="5"/>
      <c r="F56" s="5"/>
      <c r="G56" s="79"/>
      <c r="H56" s="74"/>
      <c r="I56" s="74"/>
    </row>
    <row r="57" spans="1:12" x14ac:dyDescent="0.25">
      <c r="A57" s="155" t="s">
        <v>17</v>
      </c>
      <c r="B57" s="26"/>
      <c r="C57" s="5"/>
      <c r="D57" s="5"/>
      <c r="E57" s="120"/>
      <c r="F57" s="120"/>
      <c r="G57" s="79"/>
      <c r="H57" s="74"/>
      <c r="I57" s="74"/>
    </row>
    <row r="58" spans="1:12" x14ac:dyDescent="0.25">
      <c r="A58" s="155" t="s">
        <v>12</v>
      </c>
      <c r="B58" s="26"/>
      <c r="C58" s="5"/>
      <c r="D58" s="5"/>
      <c r="E58" s="120"/>
      <c r="F58" s="120"/>
      <c r="G58" s="79"/>
      <c r="H58" s="74"/>
      <c r="I58" s="74"/>
    </row>
    <row r="59" spans="1:12" x14ac:dyDescent="0.3">
      <c r="A59" s="155" t="s">
        <v>29</v>
      </c>
      <c r="B59" s="26"/>
      <c r="C59" s="5"/>
      <c r="D59" s="5"/>
      <c r="E59" s="5"/>
      <c r="F59" s="5"/>
      <c r="G59" s="79"/>
      <c r="H59" s="74"/>
      <c r="I59" s="74"/>
    </row>
    <row r="60" spans="1:12" x14ac:dyDescent="0.3">
      <c r="A60" s="155" t="s">
        <v>15</v>
      </c>
      <c r="B60" s="26"/>
      <c r="C60" s="5"/>
      <c r="D60" s="5"/>
      <c r="E60" s="5"/>
      <c r="F60" s="5"/>
      <c r="G60" s="79"/>
      <c r="H60" s="74"/>
      <c r="I60" s="74"/>
    </row>
    <row r="61" spans="1:12" x14ac:dyDescent="0.3">
      <c r="A61" s="155" t="s">
        <v>30</v>
      </c>
      <c r="B61" s="26"/>
      <c r="C61" s="5"/>
      <c r="D61" s="5"/>
      <c r="E61" s="5"/>
      <c r="F61" s="5"/>
      <c r="G61" s="79"/>
      <c r="H61" s="74"/>
      <c r="I61" s="74"/>
    </row>
    <row r="62" spans="1:12" x14ac:dyDescent="0.3">
      <c r="A62" s="155" t="s">
        <v>27</v>
      </c>
      <c r="B62" s="26"/>
      <c r="C62" s="5"/>
      <c r="D62" s="5"/>
      <c r="E62" s="87"/>
      <c r="F62" s="87"/>
      <c r="G62" s="79"/>
      <c r="H62" s="74"/>
      <c r="I62" s="74"/>
    </row>
    <row r="63" spans="1:12" x14ac:dyDescent="0.3">
      <c r="A63" s="155" t="s">
        <v>25</v>
      </c>
      <c r="B63" s="26"/>
      <c r="C63" s="5"/>
      <c r="D63" s="5"/>
      <c r="E63" s="5"/>
      <c r="F63" s="5"/>
      <c r="G63" s="79"/>
      <c r="H63" s="74"/>
      <c r="I63" s="74"/>
    </row>
    <row r="64" spans="1:12" ht="17.25" thickBot="1" x14ac:dyDescent="0.35">
      <c r="A64" s="51" t="s">
        <v>13</v>
      </c>
      <c r="B64" s="122"/>
      <c r="C64" s="42"/>
      <c r="D64" s="42"/>
      <c r="E64" s="42"/>
      <c r="F64" s="158"/>
      <c r="G64" s="80"/>
      <c r="H64" s="74"/>
      <c r="I64" s="74"/>
    </row>
    <row r="65" spans="1:9" ht="17.25" thickBot="1" x14ac:dyDescent="0.35">
      <c r="A65" s="46" t="s">
        <v>58</v>
      </c>
      <c r="B65" s="47">
        <f>SUM(B53:B64)</f>
        <v>491</v>
      </c>
      <c r="C65" s="47">
        <v>140</v>
      </c>
      <c r="D65" s="47">
        <f t="shared" ref="D65:E65" si="6">SUM(D53:D64)</f>
        <v>47</v>
      </c>
      <c r="E65" s="47">
        <f t="shared" si="6"/>
        <v>58</v>
      </c>
      <c r="F65" s="159">
        <f>SUM(F53:F64)</f>
        <v>17</v>
      </c>
      <c r="G65" s="160"/>
      <c r="H65" s="76"/>
      <c r="I65" s="76"/>
    </row>
    <row r="66" spans="1:9" ht="17.25" thickBot="1" x14ac:dyDescent="0.35">
      <c r="A66" s="46" t="s">
        <v>57</v>
      </c>
      <c r="B66" s="47">
        <v>2195</v>
      </c>
      <c r="C66" s="47">
        <v>1907</v>
      </c>
      <c r="D66" s="47">
        <v>169</v>
      </c>
      <c r="E66" s="47">
        <v>119</v>
      </c>
      <c r="F66" s="159"/>
      <c r="G66" s="161"/>
      <c r="H66" s="76"/>
      <c r="I66" s="76"/>
    </row>
    <row r="67" spans="1:9" x14ac:dyDescent="0.3">
      <c r="A67" s="97"/>
    </row>
  </sheetData>
  <mergeCells count="20">
    <mergeCell ref="G51:G52"/>
    <mergeCell ref="A51:A52"/>
    <mergeCell ref="B51:B52"/>
    <mergeCell ref="A8:A9"/>
    <mergeCell ref="B8:B9"/>
    <mergeCell ref="C51:F51"/>
    <mergeCell ref="A1:L1"/>
    <mergeCell ref="A4:A6"/>
    <mergeCell ref="B4:L4"/>
    <mergeCell ref="B5:L5"/>
    <mergeCell ref="B6:L6"/>
    <mergeCell ref="A2:L2"/>
    <mergeCell ref="L8:L9"/>
    <mergeCell ref="A34:A35"/>
    <mergeCell ref="B34:B35"/>
    <mergeCell ref="C34:G34"/>
    <mergeCell ref="H34:K34"/>
    <mergeCell ref="L34:L35"/>
    <mergeCell ref="C8:G8"/>
    <mergeCell ref="H8:K8"/>
  </mergeCells>
  <phoneticPr fontId="17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47"/>
  <sheetViews>
    <sheetView topLeftCell="A25" zoomScaleNormal="100" zoomScaleSheetLayoutView="75" workbookViewId="0">
      <selection activeCell="C32" sqref="C32:F32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208" t="s">
        <v>42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3"/>
      <c r="M1" s="23"/>
      <c r="N1" s="23"/>
      <c r="O1" s="23"/>
    </row>
    <row r="2" spans="1:15" ht="20.25" x14ac:dyDescent="0.3">
      <c r="A2" s="215" t="s">
        <v>74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2"/>
      <c r="M2" s="22"/>
      <c r="N2" s="22"/>
      <c r="O2" s="22"/>
    </row>
    <row r="3" spans="1:15" ht="20.25" x14ac:dyDescent="0.3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22"/>
      <c r="M3" s="22"/>
      <c r="N3" s="22"/>
      <c r="O3" s="22"/>
    </row>
    <row r="4" spans="1:15" ht="21" thickBot="1" x14ac:dyDescent="0.35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  <c r="L4" s="22"/>
      <c r="M4" s="22"/>
      <c r="N4" s="22"/>
      <c r="O4" s="22"/>
    </row>
    <row r="5" spans="1:15" ht="33" x14ac:dyDescent="0.3">
      <c r="A5" s="85" t="s">
        <v>54</v>
      </c>
      <c r="B5" s="230" t="s">
        <v>56</v>
      </c>
      <c r="C5" s="231"/>
      <c r="D5" s="231"/>
      <c r="E5" s="231"/>
      <c r="F5" s="231"/>
      <c r="G5" s="231"/>
      <c r="H5" s="231"/>
      <c r="I5" s="231"/>
      <c r="J5" s="231"/>
      <c r="K5" s="232"/>
    </row>
    <row r="6" spans="1:15" ht="23.1" customHeight="1" thickBot="1" x14ac:dyDescent="0.35">
      <c r="A6" s="86" t="s">
        <v>55</v>
      </c>
      <c r="B6" s="83"/>
      <c r="C6" s="83"/>
      <c r="D6" s="83"/>
      <c r="E6" s="83"/>
      <c r="F6" s="83"/>
      <c r="G6" s="83"/>
      <c r="H6" s="83"/>
      <c r="I6" s="83"/>
      <c r="J6" s="83"/>
      <c r="K6" s="84"/>
    </row>
    <row r="7" spans="1:15" ht="23.1" customHeight="1" x14ac:dyDescent="0.3">
      <c r="A7" s="197" t="s">
        <v>11</v>
      </c>
      <c r="B7" s="220" t="s">
        <v>6</v>
      </c>
      <c r="C7" s="205" t="s">
        <v>20</v>
      </c>
      <c r="D7" s="206"/>
      <c r="E7" s="206"/>
      <c r="F7" s="228"/>
      <c r="G7" s="229" t="s">
        <v>0</v>
      </c>
      <c r="H7" s="206"/>
      <c r="I7" s="206"/>
      <c r="J7" s="228"/>
      <c r="K7" s="195" t="s">
        <v>31</v>
      </c>
    </row>
    <row r="8" spans="1:15" ht="23.1" customHeight="1" x14ac:dyDescent="0.3">
      <c r="A8" s="198"/>
      <c r="B8" s="221"/>
      <c r="C8" s="21" t="s">
        <v>22</v>
      </c>
      <c r="D8" s="60" t="s">
        <v>52</v>
      </c>
      <c r="E8" s="20" t="s">
        <v>53</v>
      </c>
      <c r="F8" s="19" t="s">
        <v>28</v>
      </c>
      <c r="G8" s="20" t="s">
        <v>23</v>
      </c>
      <c r="H8" s="59" t="s">
        <v>52</v>
      </c>
      <c r="I8" s="20" t="s">
        <v>53</v>
      </c>
      <c r="J8" s="19" t="s">
        <v>28</v>
      </c>
      <c r="K8" s="196"/>
    </row>
    <row r="9" spans="1:15" ht="23.1" customHeight="1" x14ac:dyDescent="0.3">
      <c r="A9" s="145" t="s">
        <v>75</v>
      </c>
      <c r="B9" s="146">
        <f>SUM(F9+J9)</f>
        <v>0</v>
      </c>
      <c r="C9" s="147">
        <v>0</v>
      </c>
      <c r="D9" s="147">
        <v>0</v>
      </c>
      <c r="E9" s="137">
        <v>0</v>
      </c>
      <c r="F9" s="148">
        <f>SUM(C9:E9)</f>
        <v>0</v>
      </c>
      <c r="G9" s="137">
        <v>0</v>
      </c>
      <c r="H9" s="137">
        <v>0</v>
      </c>
      <c r="I9" s="137">
        <v>0</v>
      </c>
      <c r="J9" s="148">
        <f>SUM(G9:I9)</f>
        <v>0</v>
      </c>
      <c r="K9" s="71"/>
    </row>
    <row r="10" spans="1:15" ht="23.1" customHeight="1" x14ac:dyDescent="0.3">
      <c r="A10" s="145" t="s">
        <v>76</v>
      </c>
      <c r="B10" s="146">
        <f t="shared" ref="B10:B30" si="0">SUM(F10+J10)</f>
        <v>4</v>
      </c>
      <c r="C10" s="147">
        <v>0</v>
      </c>
      <c r="D10" s="147">
        <v>0</v>
      </c>
      <c r="E10" s="137">
        <v>0</v>
      </c>
      <c r="F10" s="148">
        <f t="shared" ref="F10:F30" si="1">SUM(C10:E10)</f>
        <v>0</v>
      </c>
      <c r="G10" s="137">
        <v>3</v>
      </c>
      <c r="H10" s="137">
        <v>0</v>
      </c>
      <c r="I10" s="137">
        <v>1</v>
      </c>
      <c r="J10" s="148">
        <f t="shared" ref="J10:J30" si="2">SUM(G10:I10)</f>
        <v>4</v>
      </c>
      <c r="K10" s="71"/>
    </row>
    <row r="11" spans="1:15" ht="23.1" customHeight="1" x14ac:dyDescent="0.3">
      <c r="A11" s="149" t="s">
        <v>77</v>
      </c>
      <c r="B11" s="146">
        <f t="shared" si="0"/>
        <v>25</v>
      </c>
      <c r="C11" s="147">
        <v>2</v>
      </c>
      <c r="D11" s="147">
        <v>0</v>
      </c>
      <c r="E11" s="137">
        <v>2</v>
      </c>
      <c r="F11" s="148">
        <f t="shared" si="1"/>
        <v>4</v>
      </c>
      <c r="G11" s="141">
        <v>8</v>
      </c>
      <c r="H11" s="141">
        <v>3</v>
      </c>
      <c r="I11" s="141">
        <v>10</v>
      </c>
      <c r="J11" s="148">
        <f t="shared" si="2"/>
        <v>21</v>
      </c>
      <c r="K11" s="71"/>
    </row>
    <row r="12" spans="1:15" ht="23.1" customHeight="1" x14ac:dyDescent="0.3">
      <c r="A12" s="149" t="s">
        <v>78</v>
      </c>
      <c r="B12" s="146">
        <v>11</v>
      </c>
      <c r="C12" s="150">
        <v>0</v>
      </c>
      <c r="D12" s="150">
        <v>0</v>
      </c>
      <c r="E12" s="138">
        <v>0</v>
      </c>
      <c r="F12" s="148">
        <f t="shared" si="1"/>
        <v>0</v>
      </c>
      <c r="G12" s="141">
        <v>3</v>
      </c>
      <c r="H12" s="141">
        <v>6</v>
      </c>
      <c r="I12" s="141">
        <v>2</v>
      </c>
      <c r="J12" s="148">
        <f t="shared" si="2"/>
        <v>11</v>
      </c>
      <c r="K12" s="71"/>
    </row>
    <row r="13" spans="1:15" ht="23.1" customHeight="1" x14ac:dyDescent="0.3">
      <c r="A13" s="149" t="s">
        <v>79</v>
      </c>
      <c r="B13" s="146">
        <f t="shared" si="0"/>
        <v>2</v>
      </c>
      <c r="C13" s="150">
        <v>0</v>
      </c>
      <c r="D13" s="150">
        <v>0</v>
      </c>
      <c r="E13" s="138">
        <v>0</v>
      </c>
      <c r="F13" s="148">
        <f t="shared" si="1"/>
        <v>0</v>
      </c>
      <c r="G13" s="141">
        <v>0</v>
      </c>
      <c r="H13" s="141">
        <v>2</v>
      </c>
      <c r="I13" s="141">
        <v>0</v>
      </c>
      <c r="J13" s="148">
        <f t="shared" si="2"/>
        <v>2</v>
      </c>
      <c r="K13" s="71"/>
    </row>
    <row r="14" spans="1:15" ht="23.1" customHeight="1" x14ac:dyDescent="0.3">
      <c r="A14" s="149" t="s">
        <v>80</v>
      </c>
      <c r="B14" s="146">
        <f t="shared" si="0"/>
        <v>16</v>
      </c>
      <c r="C14" s="150">
        <v>4</v>
      </c>
      <c r="D14" s="150">
        <v>0</v>
      </c>
      <c r="E14" s="138">
        <v>0</v>
      </c>
      <c r="F14" s="148">
        <f t="shared" si="1"/>
        <v>4</v>
      </c>
      <c r="G14" s="141">
        <v>4</v>
      </c>
      <c r="H14" s="141">
        <v>0</v>
      </c>
      <c r="I14" s="141">
        <v>8</v>
      </c>
      <c r="J14" s="148">
        <f t="shared" si="2"/>
        <v>12</v>
      </c>
      <c r="K14" s="72"/>
    </row>
    <row r="15" spans="1:15" ht="23.1" customHeight="1" x14ac:dyDescent="0.3">
      <c r="A15" s="149" t="s">
        <v>81</v>
      </c>
      <c r="B15" s="146">
        <f t="shared" si="0"/>
        <v>2</v>
      </c>
      <c r="C15" s="147">
        <v>0</v>
      </c>
      <c r="D15" s="147">
        <v>0</v>
      </c>
      <c r="E15" s="137">
        <v>0</v>
      </c>
      <c r="F15" s="148">
        <f t="shared" si="1"/>
        <v>0</v>
      </c>
      <c r="G15" s="137">
        <v>0</v>
      </c>
      <c r="H15" s="137">
        <v>2</v>
      </c>
      <c r="I15" s="137">
        <v>0</v>
      </c>
      <c r="J15" s="148">
        <f t="shared" si="2"/>
        <v>2</v>
      </c>
      <c r="K15" s="71"/>
    </row>
    <row r="16" spans="1:15" ht="23.1" customHeight="1" x14ac:dyDescent="0.3">
      <c r="A16" s="149" t="s">
        <v>82</v>
      </c>
      <c r="B16" s="146">
        <f t="shared" si="0"/>
        <v>2</v>
      </c>
      <c r="C16" s="147">
        <v>0</v>
      </c>
      <c r="D16" s="147">
        <v>0</v>
      </c>
      <c r="E16" s="137">
        <v>2</v>
      </c>
      <c r="F16" s="148">
        <f t="shared" si="1"/>
        <v>2</v>
      </c>
      <c r="G16" s="137">
        <v>0</v>
      </c>
      <c r="H16" s="137">
        <v>0</v>
      </c>
      <c r="I16" s="137">
        <v>0</v>
      </c>
      <c r="J16" s="148">
        <v>0</v>
      </c>
      <c r="K16" s="71"/>
    </row>
    <row r="17" spans="1:11" ht="23.1" customHeight="1" x14ac:dyDescent="0.3">
      <c r="A17" s="149" t="s">
        <v>83</v>
      </c>
      <c r="B17" s="146">
        <f t="shared" si="0"/>
        <v>27</v>
      </c>
      <c r="C17" s="147">
        <v>1</v>
      </c>
      <c r="D17" s="147">
        <v>2</v>
      </c>
      <c r="E17" s="137">
        <v>3</v>
      </c>
      <c r="F17" s="148">
        <f t="shared" si="1"/>
        <v>6</v>
      </c>
      <c r="G17" s="137">
        <v>6</v>
      </c>
      <c r="H17" s="137">
        <v>7</v>
      </c>
      <c r="I17" s="137">
        <v>8</v>
      </c>
      <c r="J17" s="148">
        <f t="shared" si="2"/>
        <v>21</v>
      </c>
      <c r="K17" s="71"/>
    </row>
    <row r="18" spans="1:11" ht="23.1" customHeight="1" x14ac:dyDescent="0.3">
      <c r="A18" s="149" t="s">
        <v>84</v>
      </c>
      <c r="B18" s="146">
        <f t="shared" si="0"/>
        <v>10</v>
      </c>
      <c r="C18" s="147">
        <v>1</v>
      </c>
      <c r="D18" s="147">
        <v>0</v>
      </c>
      <c r="E18" s="137">
        <v>2</v>
      </c>
      <c r="F18" s="148">
        <f t="shared" si="1"/>
        <v>3</v>
      </c>
      <c r="G18" s="137">
        <v>0</v>
      </c>
      <c r="H18" s="137">
        <v>7</v>
      </c>
      <c r="I18" s="137">
        <v>0</v>
      </c>
      <c r="J18" s="148">
        <f t="shared" si="2"/>
        <v>7</v>
      </c>
      <c r="K18" s="71"/>
    </row>
    <row r="19" spans="1:11" ht="23.1" customHeight="1" x14ac:dyDescent="0.3">
      <c r="A19" s="149" t="s">
        <v>85</v>
      </c>
      <c r="B19" s="146">
        <f t="shared" si="0"/>
        <v>6</v>
      </c>
      <c r="C19" s="147">
        <v>0</v>
      </c>
      <c r="D19" s="147">
        <v>0</v>
      </c>
      <c r="E19" s="137">
        <v>0</v>
      </c>
      <c r="F19" s="148">
        <f t="shared" si="1"/>
        <v>0</v>
      </c>
      <c r="G19" s="141">
        <v>1</v>
      </c>
      <c r="H19" s="141">
        <v>0</v>
      </c>
      <c r="I19" s="141">
        <v>5</v>
      </c>
      <c r="J19" s="148">
        <f t="shared" si="2"/>
        <v>6</v>
      </c>
      <c r="K19" s="71"/>
    </row>
    <row r="20" spans="1:11" ht="23.1" customHeight="1" x14ac:dyDescent="0.3">
      <c r="A20" s="149" t="s">
        <v>86</v>
      </c>
      <c r="B20" s="146">
        <f t="shared" si="0"/>
        <v>21</v>
      </c>
      <c r="C20" s="150">
        <v>0</v>
      </c>
      <c r="D20" s="150">
        <v>0</v>
      </c>
      <c r="E20" s="138">
        <v>0</v>
      </c>
      <c r="F20" s="148">
        <f t="shared" si="1"/>
        <v>0</v>
      </c>
      <c r="G20" s="141">
        <v>7</v>
      </c>
      <c r="H20" s="141">
        <v>2</v>
      </c>
      <c r="I20" s="141">
        <v>12</v>
      </c>
      <c r="J20" s="148">
        <f t="shared" si="2"/>
        <v>21</v>
      </c>
      <c r="K20" s="71"/>
    </row>
    <row r="21" spans="1:11" ht="23.1" customHeight="1" x14ac:dyDescent="0.3">
      <c r="A21" s="149" t="s">
        <v>87</v>
      </c>
      <c r="B21" s="146">
        <f t="shared" si="0"/>
        <v>3</v>
      </c>
      <c r="C21" s="150">
        <v>0</v>
      </c>
      <c r="D21" s="150">
        <v>0</v>
      </c>
      <c r="E21" s="138">
        <v>0</v>
      </c>
      <c r="F21" s="148">
        <f t="shared" si="1"/>
        <v>0</v>
      </c>
      <c r="G21" s="141">
        <v>2</v>
      </c>
      <c r="H21" s="141">
        <v>0</v>
      </c>
      <c r="I21" s="141">
        <v>1</v>
      </c>
      <c r="J21" s="148">
        <f t="shared" si="2"/>
        <v>3</v>
      </c>
      <c r="K21" s="72"/>
    </row>
    <row r="22" spans="1:11" ht="23.1" customHeight="1" x14ac:dyDescent="0.3">
      <c r="A22" s="149" t="s">
        <v>88</v>
      </c>
      <c r="B22" s="146">
        <f t="shared" si="0"/>
        <v>12</v>
      </c>
      <c r="C22" s="147">
        <v>1</v>
      </c>
      <c r="D22" s="147">
        <v>0</v>
      </c>
      <c r="E22" s="137">
        <v>2</v>
      </c>
      <c r="F22" s="148">
        <f t="shared" si="1"/>
        <v>3</v>
      </c>
      <c r="G22" s="137">
        <v>2</v>
      </c>
      <c r="H22" s="137">
        <v>0</v>
      </c>
      <c r="I22" s="137">
        <v>7</v>
      </c>
      <c r="J22" s="148">
        <f t="shared" si="2"/>
        <v>9</v>
      </c>
      <c r="K22" s="71"/>
    </row>
    <row r="23" spans="1:11" ht="23.1" customHeight="1" x14ac:dyDescent="0.3">
      <c r="A23" s="149" t="s">
        <v>89</v>
      </c>
      <c r="B23" s="146">
        <f t="shared" si="0"/>
        <v>23</v>
      </c>
      <c r="C23" s="147">
        <v>6</v>
      </c>
      <c r="D23" s="147">
        <v>0</v>
      </c>
      <c r="E23" s="137">
        <v>2</v>
      </c>
      <c r="F23" s="148">
        <f t="shared" si="1"/>
        <v>8</v>
      </c>
      <c r="G23" s="137">
        <v>3</v>
      </c>
      <c r="H23" s="137">
        <v>0</v>
      </c>
      <c r="I23" s="137">
        <v>12</v>
      </c>
      <c r="J23" s="148">
        <f t="shared" si="2"/>
        <v>15</v>
      </c>
      <c r="K23" s="71"/>
    </row>
    <row r="24" spans="1:11" ht="23.1" customHeight="1" x14ac:dyDescent="0.3">
      <c r="A24" s="149" t="s">
        <v>90</v>
      </c>
      <c r="B24" s="146">
        <f t="shared" si="0"/>
        <v>7</v>
      </c>
      <c r="C24" s="147">
        <v>0</v>
      </c>
      <c r="D24" s="147">
        <v>0</v>
      </c>
      <c r="E24" s="137">
        <v>0</v>
      </c>
      <c r="F24" s="148">
        <f t="shared" si="1"/>
        <v>0</v>
      </c>
      <c r="G24" s="137">
        <v>3</v>
      </c>
      <c r="H24" s="137">
        <v>4</v>
      </c>
      <c r="I24" s="137">
        <v>0</v>
      </c>
      <c r="J24" s="148">
        <f t="shared" si="2"/>
        <v>7</v>
      </c>
      <c r="K24" s="71"/>
    </row>
    <row r="25" spans="1:11" ht="23.1" customHeight="1" x14ac:dyDescent="0.3">
      <c r="A25" s="149" t="s">
        <v>91</v>
      </c>
      <c r="B25" s="146">
        <f t="shared" si="0"/>
        <v>11</v>
      </c>
      <c r="C25" s="147">
        <v>0</v>
      </c>
      <c r="D25" s="147">
        <v>0</v>
      </c>
      <c r="E25" s="137">
        <v>0</v>
      </c>
      <c r="F25" s="148">
        <f t="shared" si="1"/>
        <v>0</v>
      </c>
      <c r="G25" s="137">
        <v>3</v>
      </c>
      <c r="H25" s="137">
        <v>2</v>
      </c>
      <c r="I25" s="137">
        <v>6</v>
      </c>
      <c r="J25" s="148">
        <f t="shared" si="2"/>
        <v>11</v>
      </c>
      <c r="K25" s="71"/>
    </row>
    <row r="26" spans="1:11" ht="23.1" customHeight="1" x14ac:dyDescent="0.3">
      <c r="A26" s="149" t="s">
        <v>92</v>
      </c>
      <c r="B26" s="146">
        <f t="shared" si="0"/>
        <v>10</v>
      </c>
      <c r="C26" s="150">
        <v>0</v>
      </c>
      <c r="D26" s="150">
        <v>0</v>
      </c>
      <c r="E26" s="138">
        <v>0</v>
      </c>
      <c r="F26" s="148">
        <f t="shared" si="1"/>
        <v>0</v>
      </c>
      <c r="G26" s="141">
        <v>3</v>
      </c>
      <c r="H26" s="141">
        <v>0</v>
      </c>
      <c r="I26" s="141">
        <v>7</v>
      </c>
      <c r="J26" s="148">
        <f t="shared" si="2"/>
        <v>10</v>
      </c>
      <c r="K26" s="71"/>
    </row>
    <row r="27" spans="1:11" ht="23.1" customHeight="1" x14ac:dyDescent="0.3">
      <c r="A27" s="149" t="s">
        <v>93</v>
      </c>
      <c r="B27" s="146">
        <f t="shared" si="0"/>
        <v>9</v>
      </c>
      <c r="C27" s="150">
        <v>0</v>
      </c>
      <c r="D27" s="150">
        <v>0</v>
      </c>
      <c r="E27" s="138">
        <v>0</v>
      </c>
      <c r="F27" s="148">
        <f t="shared" si="1"/>
        <v>0</v>
      </c>
      <c r="G27" s="141">
        <v>2</v>
      </c>
      <c r="H27" s="141">
        <v>0</v>
      </c>
      <c r="I27" s="141">
        <v>7</v>
      </c>
      <c r="J27" s="148">
        <f t="shared" si="2"/>
        <v>9</v>
      </c>
      <c r="K27" s="71"/>
    </row>
    <row r="28" spans="1:11" ht="23.1" customHeight="1" x14ac:dyDescent="0.3">
      <c r="A28" s="149" t="s">
        <v>94</v>
      </c>
      <c r="B28" s="146">
        <f t="shared" si="0"/>
        <v>15</v>
      </c>
      <c r="C28" s="150">
        <v>2</v>
      </c>
      <c r="D28" s="150">
        <v>0</v>
      </c>
      <c r="E28" s="138">
        <v>3</v>
      </c>
      <c r="F28" s="148">
        <f t="shared" si="1"/>
        <v>5</v>
      </c>
      <c r="G28" s="141">
        <v>4</v>
      </c>
      <c r="H28" s="141">
        <v>0</v>
      </c>
      <c r="I28" s="141">
        <v>6</v>
      </c>
      <c r="J28" s="148">
        <f t="shared" si="2"/>
        <v>10</v>
      </c>
      <c r="K28" s="71"/>
    </row>
    <row r="29" spans="1:11" ht="23.1" customHeight="1" x14ac:dyDescent="0.3">
      <c r="A29" s="149" t="s">
        <v>95</v>
      </c>
      <c r="B29" s="146">
        <f t="shared" si="0"/>
        <v>6</v>
      </c>
      <c r="C29" s="150">
        <v>0</v>
      </c>
      <c r="D29" s="150">
        <v>0</v>
      </c>
      <c r="E29" s="138">
        <v>0</v>
      </c>
      <c r="F29" s="148">
        <f t="shared" si="1"/>
        <v>0</v>
      </c>
      <c r="G29" s="141">
        <v>1</v>
      </c>
      <c r="H29" s="141">
        <v>2</v>
      </c>
      <c r="I29" s="141">
        <v>3</v>
      </c>
      <c r="J29" s="148">
        <f t="shared" si="2"/>
        <v>6</v>
      </c>
      <c r="K29" s="72"/>
    </row>
    <row r="30" spans="1:11" ht="23.1" customHeight="1" thickBot="1" x14ac:dyDescent="0.35">
      <c r="A30" s="149" t="s">
        <v>96</v>
      </c>
      <c r="B30" s="146">
        <f t="shared" si="0"/>
        <v>4</v>
      </c>
      <c r="C30" s="147">
        <v>0</v>
      </c>
      <c r="D30" s="147">
        <v>0</v>
      </c>
      <c r="E30" s="137">
        <v>0</v>
      </c>
      <c r="F30" s="148">
        <f t="shared" si="1"/>
        <v>0</v>
      </c>
      <c r="G30" s="137">
        <v>2</v>
      </c>
      <c r="H30" s="137">
        <v>0</v>
      </c>
      <c r="I30" s="137">
        <v>2</v>
      </c>
      <c r="J30" s="148">
        <f t="shared" si="2"/>
        <v>4</v>
      </c>
      <c r="K30" s="71"/>
    </row>
    <row r="31" spans="1:11" ht="17.25" thickBot="1" x14ac:dyDescent="0.35">
      <c r="A31" s="67" t="s">
        <v>10</v>
      </c>
      <c r="B31" s="70">
        <f>SUM(F31+J31)</f>
        <v>226</v>
      </c>
      <c r="C31" s="70">
        <f>SUM(C9:C30)</f>
        <v>17</v>
      </c>
      <c r="D31" s="70">
        <f>SUM(D9:D30)</f>
        <v>2</v>
      </c>
      <c r="E31" s="70">
        <f>SUM(E9:E30)</f>
        <v>16</v>
      </c>
      <c r="F31" s="70">
        <f>SUM(C31:E31)</f>
        <v>35</v>
      </c>
      <c r="G31" s="70">
        <f>SUM(G9:G30)</f>
        <v>57</v>
      </c>
      <c r="H31" s="70">
        <f>SUM(H9:H30)</f>
        <v>37</v>
      </c>
      <c r="I31" s="70">
        <f>SUM(I9:I30)</f>
        <v>97</v>
      </c>
      <c r="J31" s="69">
        <f>SUM(G31:I31)</f>
        <v>191</v>
      </c>
      <c r="K31" s="68"/>
    </row>
    <row r="32" spans="1:11" x14ac:dyDescent="0.3">
      <c r="A32" s="235" t="s">
        <v>32</v>
      </c>
      <c r="B32" s="236" t="s">
        <v>2</v>
      </c>
      <c r="C32" s="237" t="s">
        <v>35</v>
      </c>
      <c r="D32" s="238"/>
      <c r="E32" s="238"/>
      <c r="F32" s="239"/>
      <c r="G32" s="225" t="s">
        <v>31</v>
      </c>
      <c r="H32" s="89"/>
    </row>
    <row r="33" spans="1:9" x14ac:dyDescent="0.3">
      <c r="A33" s="198"/>
      <c r="B33" s="219"/>
      <c r="C33" s="226" t="s">
        <v>20</v>
      </c>
      <c r="D33" s="227"/>
      <c r="E33" s="233" t="s">
        <v>0</v>
      </c>
      <c r="F33" s="234"/>
      <c r="G33" s="200"/>
      <c r="H33" s="90"/>
      <c r="I33" s="31"/>
    </row>
    <row r="34" spans="1:9" x14ac:dyDescent="0.3">
      <c r="A34" s="24" t="s">
        <v>24</v>
      </c>
      <c r="B34" s="144">
        <v>147</v>
      </c>
      <c r="C34" s="240">
        <v>21</v>
      </c>
      <c r="D34" s="241"/>
      <c r="E34" s="242">
        <v>126</v>
      </c>
      <c r="F34" s="241"/>
      <c r="G34" s="3"/>
      <c r="H34" s="16"/>
    </row>
    <row r="35" spans="1:9" x14ac:dyDescent="0.3">
      <c r="A35" s="24" t="s">
        <v>14</v>
      </c>
      <c r="B35" s="144">
        <f>SUM(B31)</f>
        <v>226</v>
      </c>
      <c r="C35" s="240">
        <f>SUM(F31)</f>
        <v>35</v>
      </c>
      <c r="D35" s="241"/>
      <c r="E35" s="242">
        <f>SUM(J31)</f>
        <v>191</v>
      </c>
      <c r="F35" s="241"/>
      <c r="G35" s="3"/>
      <c r="H35" s="16"/>
    </row>
    <row r="36" spans="1:9" x14ac:dyDescent="0.3">
      <c r="A36" s="24" t="s">
        <v>8</v>
      </c>
      <c r="B36" s="7"/>
      <c r="C36" s="240"/>
      <c r="D36" s="241"/>
      <c r="E36" s="242"/>
      <c r="F36" s="241"/>
      <c r="G36" s="8"/>
      <c r="H36" s="81"/>
    </row>
    <row r="37" spans="1:9" x14ac:dyDescent="0.3">
      <c r="A37" s="24" t="s">
        <v>18</v>
      </c>
      <c r="B37" s="7"/>
      <c r="C37" s="240"/>
      <c r="D37" s="241"/>
      <c r="E37" s="242"/>
      <c r="F37" s="241"/>
      <c r="G37" s="3"/>
      <c r="H37" s="16"/>
    </row>
    <row r="38" spans="1:9" x14ac:dyDescent="0.3">
      <c r="A38" s="24" t="s">
        <v>17</v>
      </c>
      <c r="B38" s="7"/>
      <c r="C38" s="240"/>
      <c r="D38" s="241"/>
      <c r="E38" s="242"/>
      <c r="F38" s="241"/>
      <c r="G38" s="3"/>
      <c r="H38" s="16"/>
    </row>
    <row r="39" spans="1:9" x14ac:dyDescent="0.3">
      <c r="A39" s="24" t="s">
        <v>12</v>
      </c>
      <c r="B39" s="7"/>
      <c r="C39" s="240"/>
      <c r="D39" s="241"/>
      <c r="E39" s="242"/>
      <c r="F39" s="241"/>
      <c r="G39" s="3"/>
      <c r="H39" s="16"/>
    </row>
    <row r="40" spans="1:9" x14ac:dyDescent="0.3">
      <c r="A40" s="24" t="s">
        <v>29</v>
      </c>
      <c r="B40" s="7"/>
      <c r="C40" s="240"/>
      <c r="D40" s="241"/>
      <c r="E40" s="242"/>
      <c r="F40" s="241"/>
      <c r="G40" s="3"/>
      <c r="H40" s="16"/>
    </row>
    <row r="41" spans="1:9" x14ac:dyDescent="0.3">
      <c r="A41" s="24" t="s">
        <v>15</v>
      </c>
      <c r="B41" s="7"/>
      <c r="C41" s="240"/>
      <c r="D41" s="241"/>
      <c r="E41" s="242"/>
      <c r="F41" s="241"/>
      <c r="G41" s="3"/>
      <c r="H41" s="16"/>
    </row>
    <row r="42" spans="1:9" x14ac:dyDescent="0.3">
      <c r="A42" s="24" t="s">
        <v>30</v>
      </c>
      <c r="B42" s="7"/>
      <c r="C42" s="240"/>
      <c r="D42" s="241"/>
      <c r="E42" s="242"/>
      <c r="F42" s="241"/>
      <c r="G42" s="3"/>
      <c r="H42" s="16"/>
    </row>
    <row r="43" spans="1:9" x14ac:dyDescent="0.3">
      <c r="A43" s="24" t="s">
        <v>27</v>
      </c>
      <c r="B43" s="7"/>
      <c r="C43" s="240"/>
      <c r="D43" s="241"/>
      <c r="E43" s="242"/>
      <c r="F43" s="241"/>
      <c r="G43" s="3"/>
      <c r="H43" s="16"/>
    </row>
    <row r="44" spans="1:9" x14ac:dyDescent="0.25">
      <c r="A44" s="24" t="s">
        <v>25</v>
      </c>
      <c r="B44" s="7"/>
      <c r="C44" s="243"/>
      <c r="D44" s="244"/>
      <c r="E44" s="242"/>
      <c r="F44" s="241"/>
      <c r="G44" s="3"/>
      <c r="H44" s="16"/>
    </row>
    <row r="45" spans="1:9" ht="17.25" thickBot="1" x14ac:dyDescent="0.35">
      <c r="A45" s="51" t="s">
        <v>13</v>
      </c>
      <c r="B45" s="7"/>
      <c r="C45" s="240"/>
      <c r="D45" s="241"/>
      <c r="E45" s="242"/>
      <c r="F45" s="241"/>
      <c r="G45" s="33"/>
      <c r="H45" s="16"/>
    </row>
    <row r="46" spans="1:9" ht="17.25" thickBot="1" x14ac:dyDescent="0.35">
      <c r="A46" s="46" t="s">
        <v>58</v>
      </c>
      <c r="B46" s="50">
        <f>SUM(B34:B45)</f>
        <v>373</v>
      </c>
      <c r="C46" s="222">
        <f>SUM(C34:D45)</f>
        <v>56</v>
      </c>
      <c r="D46" s="223"/>
      <c r="E46" s="224">
        <f>SUM(E34:F45)</f>
        <v>317</v>
      </c>
      <c r="F46" s="223"/>
      <c r="G46" s="48"/>
      <c r="H46" s="88"/>
    </row>
    <row r="47" spans="1:9" ht="17.25" thickBot="1" x14ac:dyDescent="0.35">
      <c r="A47" s="46" t="s">
        <v>57</v>
      </c>
      <c r="B47" s="50">
        <v>1467</v>
      </c>
      <c r="C47" s="222">
        <v>156</v>
      </c>
      <c r="D47" s="223"/>
      <c r="E47" s="224">
        <v>1311</v>
      </c>
      <c r="F47" s="223"/>
      <c r="G47" s="25"/>
      <c r="H47" s="88"/>
    </row>
  </sheetData>
  <mergeCells count="42">
    <mergeCell ref="E40:F40"/>
    <mergeCell ref="E46:F46"/>
    <mergeCell ref="C43:D43"/>
    <mergeCell ref="C44:D44"/>
    <mergeCell ref="C45:D45"/>
    <mergeCell ref="C46:D46"/>
    <mergeCell ref="E43:F43"/>
    <mergeCell ref="E44:F44"/>
    <mergeCell ref="E45:F45"/>
    <mergeCell ref="E41:F41"/>
    <mergeCell ref="E42:F42"/>
    <mergeCell ref="C40:D40"/>
    <mergeCell ref="C41:D41"/>
    <mergeCell ref="C42:D42"/>
    <mergeCell ref="C39:D39"/>
    <mergeCell ref="E34:F34"/>
    <mergeCell ref="E35:F35"/>
    <mergeCell ref="E36:F36"/>
    <mergeCell ref="C34:D34"/>
    <mergeCell ref="C35:D35"/>
    <mergeCell ref="C36:D36"/>
    <mergeCell ref="C37:D37"/>
    <mergeCell ref="C38:D38"/>
    <mergeCell ref="E37:F37"/>
    <mergeCell ref="E39:F39"/>
    <mergeCell ref="E38:F38"/>
    <mergeCell ref="C47:D47"/>
    <mergeCell ref="E47:F47"/>
    <mergeCell ref="G32:G33"/>
    <mergeCell ref="C33:D33"/>
    <mergeCell ref="A1:K1"/>
    <mergeCell ref="A7:A8"/>
    <mergeCell ref="B7:B8"/>
    <mergeCell ref="C7:F7"/>
    <mergeCell ref="G7:J7"/>
    <mergeCell ref="K7:K8"/>
    <mergeCell ref="A2:K2"/>
    <mergeCell ref="B5:K5"/>
    <mergeCell ref="E33:F33"/>
    <mergeCell ref="A32:A33"/>
    <mergeCell ref="B32:B33"/>
    <mergeCell ref="C32:F32"/>
  </mergeCells>
  <phoneticPr fontId="17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298AA-D15E-42BC-97E3-C89A1A962856}">
  <dimension ref="A1:N16"/>
  <sheetViews>
    <sheetView zoomScaleNormal="100" zoomScaleSheetLayoutView="75" workbookViewId="0">
      <selection activeCell="B9" sqref="B9"/>
    </sheetView>
  </sheetViews>
  <sheetFormatPr defaultColWidth="9" defaultRowHeight="16.5" x14ac:dyDescent="0.3"/>
  <cols>
    <col min="1" max="8" width="10.625" style="2" customWidth="1"/>
  </cols>
  <sheetData>
    <row r="1" spans="1:14" ht="37.5" x14ac:dyDescent="0.3">
      <c r="A1" s="208" t="s">
        <v>68</v>
      </c>
      <c r="B1" s="208"/>
      <c r="C1" s="208"/>
      <c r="D1" s="208"/>
      <c r="E1" s="208"/>
      <c r="F1" s="208"/>
      <c r="G1" s="208"/>
      <c r="H1" s="208"/>
      <c r="I1" s="23"/>
      <c r="J1" s="23"/>
      <c r="K1" s="23"/>
      <c r="L1" s="23"/>
      <c r="M1" s="23"/>
      <c r="N1" s="23"/>
    </row>
    <row r="2" spans="1:14" ht="20.25" x14ac:dyDescent="0.3">
      <c r="A2" s="215" t="s">
        <v>74</v>
      </c>
      <c r="B2" s="215"/>
      <c r="C2" s="215"/>
      <c r="D2" s="215"/>
      <c r="E2" s="215"/>
      <c r="F2" s="215"/>
      <c r="G2" s="215"/>
      <c r="H2" s="215"/>
      <c r="I2" s="22"/>
      <c r="J2" s="22"/>
      <c r="K2" s="22"/>
      <c r="L2" s="22"/>
      <c r="M2" s="22"/>
      <c r="N2" s="22"/>
    </row>
    <row r="3" spans="1:14" ht="17.25" thickBot="1" x14ac:dyDescent="0.35"/>
    <row r="4" spans="1:14" ht="20.100000000000001" customHeight="1" x14ac:dyDescent="0.3">
      <c r="A4" s="209" t="s">
        <v>39</v>
      </c>
      <c r="B4" s="211" t="s">
        <v>44</v>
      </c>
      <c r="C4" s="211"/>
      <c r="D4" s="211"/>
      <c r="E4" s="211"/>
      <c r="F4" s="211"/>
      <c r="G4" s="249"/>
      <c r="H4" s="212"/>
    </row>
    <row r="5" spans="1:14" ht="20.100000000000001" customHeight="1" x14ac:dyDescent="0.3">
      <c r="A5" s="210"/>
      <c r="B5" s="213" t="s">
        <v>41</v>
      </c>
      <c r="C5" s="213"/>
      <c r="D5" s="213"/>
      <c r="E5" s="213"/>
      <c r="F5" s="213"/>
      <c r="G5" s="250"/>
      <c r="H5" s="214"/>
    </row>
    <row r="6" spans="1:14" ht="20.100000000000001" customHeight="1" thickBot="1" x14ac:dyDescent="0.35">
      <c r="A6" s="248"/>
      <c r="B6" s="251" t="s">
        <v>69</v>
      </c>
      <c r="C6" s="251"/>
      <c r="D6" s="251"/>
      <c r="E6" s="251"/>
      <c r="F6" s="251"/>
      <c r="G6" s="252"/>
      <c r="H6" s="253"/>
    </row>
    <row r="7" spans="1:14" ht="20.100000000000001" customHeight="1" thickBot="1" x14ac:dyDescent="0.35">
      <c r="A7" s="2" t="s">
        <v>38</v>
      </c>
      <c r="H7" s="16"/>
      <c r="I7" s="15"/>
    </row>
    <row r="8" spans="1:14" ht="20.100000000000001" customHeight="1" x14ac:dyDescent="0.3">
      <c r="A8" s="127" t="s">
        <v>32</v>
      </c>
      <c r="B8" s="130" t="s">
        <v>70</v>
      </c>
      <c r="C8" s="126" t="s">
        <v>71</v>
      </c>
      <c r="D8" s="133" t="s">
        <v>72</v>
      </c>
      <c r="E8" s="126" t="s">
        <v>73</v>
      </c>
      <c r="F8" s="126" t="s">
        <v>70</v>
      </c>
      <c r="G8" s="126" t="s">
        <v>71</v>
      </c>
      <c r="H8" s="134" t="s">
        <v>72</v>
      </c>
    </row>
    <row r="9" spans="1:14" ht="20.100000000000001" customHeight="1" x14ac:dyDescent="0.3">
      <c r="A9" s="128" t="s">
        <v>24</v>
      </c>
      <c r="B9" s="26" t="s">
        <v>100</v>
      </c>
      <c r="C9" s="5">
        <v>117</v>
      </c>
      <c r="D9" s="19"/>
      <c r="E9" s="129" t="s">
        <v>29</v>
      </c>
      <c r="F9" s="5"/>
      <c r="G9" s="5"/>
      <c r="H9" s="135"/>
    </row>
    <row r="10" spans="1:14" ht="20.100000000000001" customHeight="1" x14ac:dyDescent="0.3">
      <c r="A10" s="128" t="s">
        <v>14</v>
      </c>
      <c r="B10" s="26">
        <v>15</v>
      </c>
      <c r="C10" s="5">
        <v>247</v>
      </c>
      <c r="D10" s="19"/>
      <c r="E10" s="129" t="s">
        <v>15</v>
      </c>
      <c r="F10" s="26"/>
      <c r="G10" s="26"/>
      <c r="H10" s="135"/>
    </row>
    <row r="11" spans="1:14" ht="20.100000000000001" customHeight="1" x14ac:dyDescent="0.3">
      <c r="A11" s="128" t="s">
        <v>8</v>
      </c>
      <c r="B11" s="26"/>
      <c r="C11" s="17"/>
      <c r="D11" s="19"/>
      <c r="E11" s="129" t="s">
        <v>30</v>
      </c>
      <c r="F11" s="17"/>
      <c r="G11" s="17"/>
      <c r="H11" s="135"/>
    </row>
    <row r="12" spans="1:14" ht="20.100000000000001" customHeight="1" x14ac:dyDescent="0.3">
      <c r="A12" s="128" t="s">
        <v>18</v>
      </c>
      <c r="B12" s="26"/>
      <c r="C12" s="26"/>
      <c r="D12" s="19"/>
      <c r="E12" s="129" t="s">
        <v>27</v>
      </c>
      <c r="F12" s="26"/>
      <c r="G12" s="26"/>
      <c r="H12" s="135"/>
    </row>
    <row r="13" spans="1:14" ht="20.100000000000001" customHeight="1" x14ac:dyDescent="0.3">
      <c r="A13" s="128" t="s">
        <v>17</v>
      </c>
      <c r="B13" s="26"/>
      <c r="C13" s="26"/>
      <c r="D13" s="19"/>
      <c r="E13" s="129" t="s">
        <v>25</v>
      </c>
      <c r="F13" s="26"/>
      <c r="G13" s="26"/>
      <c r="H13" s="135"/>
    </row>
    <row r="14" spans="1:14" ht="20.100000000000001" customHeight="1" x14ac:dyDescent="0.3">
      <c r="A14" s="128" t="s">
        <v>12</v>
      </c>
      <c r="B14" s="26"/>
      <c r="C14" s="26"/>
      <c r="D14" s="19"/>
      <c r="E14" s="129" t="s">
        <v>13</v>
      </c>
      <c r="F14" s="26"/>
      <c r="G14" s="26"/>
      <c r="H14" s="135"/>
    </row>
    <row r="15" spans="1:14" ht="20.100000000000001" customHeight="1" thickBot="1" x14ac:dyDescent="0.35">
      <c r="A15" s="245" t="s">
        <v>58</v>
      </c>
      <c r="B15" s="246"/>
      <c r="C15" s="246"/>
      <c r="D15" s="246"/>
      <c r="E15" s="247"/>
      <c r="F15" s="131">
        <f>SUM(B9:B14)</f>
        <v>15</v>
      </c>
      <c r="G15" s="131">
        <f>C9+C10+C11+C12+C13+C14+G9+G10+G11+G12+G13+G14</f>
        <v>364</v>
      </c>
      <c r="H15" s="132"/>
    </row>
    <row r="16" spans="1:14" s="2" customFormat="1" x14ac:dyDescent="0.3">
      <c r="A16" s="97"/>
      <c r="I16"/>
      <c r="J16"/>
      <c r="K16"/>
      <c r="L16"/>
      <c r="M16"/>
      <c r="N16"/>
    </row>
  </sheetData>
  <mergeCells count="7">
    <mergeCell ref="A15:E15"/>
    <mergeCell ref="A1:H1"/>
    <mergeCell ref="A2:H2"/>
    <mergeCell ref="A4:A6"/>
    <mergeCell ref="B4:H4"/>
    <mergeCell ref="B5:H5"/>
    <mergeCell ref="B6:H6"/>
  </mergeCells>
  <phoneticPr fontId="17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18</cp:revision>
  <dcterms:created xsi:type="dcterms:W3CDTF">2022-02-08T01:25:51Z</dcterms:created>
  <dcterms:modified xsi:type="dcterms:W3CDTF">2024-03-07T02:59:08Z</dcterms:modified>
  <cp:version>1100.0100.01</cp:version>
</cp:coreProperties>
</file>