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전미경\꿈벗도서관(전미경)\이용통계 관리\"/>
    </mc:Choice>
  </mc:AlternateContent>
  <xr:revisionPtr revIDLastSave="0" documentId="13_ncr:1_{C205125D-542E-4EBB-BDDA-0DECEA41044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총 계" sheetId="1" r:id="rId1"/>
    <sheet name="자료실" sheetId="2" r:id="rId2"/>
    <sheet name="종합자료실 (2)" sheetId="7" state="hidden" r:id="rId3"/>
  </sheets>
  <definedNames>
    <definedName name="_xlnm.Print_Area" localSheetId="1">자료실!$A$1:$H$58</definedName>
    <definedName name="_xlnm.Print_Area" localSheetId="0">'총 계'!$A$1:$L$22</definedName>
    <definedName name="Z_BD34ABC1_C8D7_4431_B230_AF5CBA98D4AE_.wvu.PrintArea" localSheetId="0" hidden="1">'총 계'!$B$1:$M$19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" i="1" l="1"/>
  <c r="C15" i="1"/>
  <c r="C20" i="1"/>
  <c r="C54" i="2"/>
  <c r="C12" i="2"/>
  <c r="C13" i="2"/>
  <c r="C14" i="2"/>
  <c r="C15" i="2"/>
  <c r="C16" i="2"/>
  <c r="C18" i="2"/>
  <c r="C19" i="2"/>
  <c r="C20" i="2"/>
  <c r="C21" i="2"/>
  <c r="C22" i="2"/>
  <c r="C23" i="2"/>
  <c r="C25" i="2"/>
  <c r="C26" i="2"/>
  <c r="C27" i="2"/>
  <c r="C28" i="2"/>
  <c r="C29" i="2"/>
  <c r="C30" i="2"/>
  <c r="C32" i="2"/>
  <c r="C33" i="2"/>
  <c r="C37" i="2"/>
  <c r="C39" i="2"/>
  <c r="C40" i="2"/>
  <c r="C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11" i="2"/>
  <c r="I10" i="1"/>
  <c r="C10" i="1" s="1"/>
  <c r="I9" i="1"/>
  <c r="C9" i="1" s="1"/>
  <c r="G41" i="2"/>
  <c r="E58" i="2"/>
  <c r="D58" i="2"/>
  <c r="C47" i="2"/>
  <c r="C48" i="2"/>
  <c r="C49" i="2"/>
  <c r="C50" i="2"/>
  <c r="C51" i="2"/>
  <c r="C52" i="2"/>
  <c r="C53" i="2"/>
  <c r="C46" i="2"/>
  <c r="D41" i="2"/>
  <c r="E41" i="2"/>
  <c r="B53" i="7"/>
  <c r="B52" i="7"/>
  <c r="B51" i="7"/>
  <c r="B50" i="7"/>
  <c r="B49" i="7"/>
  <c r="B48" i="7"/>
  <c r="B47" i="7"/>
  <c r="B46" i="7"/>
  <c r="B45" i="7"/>
  <c r="B44" i="7"/>
  <c r="B43" i="7"/>
  <c r="B42" i="7"/>
  <c r="H36" i="7"/>
  <c r="E36" i="7"/>
  <c r="B36" i="7"/>
  <c r="H35" i="7"/>
  <c r="E35" i="7"/>
  <c r="B35" i="7"/>
  <c r="H34" i="7"/>
  <c r="B34" i="7" s="1"/>
  <c r="E34" i="7"/>
  <c r="H33" i="7"/>
  <c r="E33" i="7"/>
  <c r="B33" i="7" s="1"/>
  <c r="H32" i="7"/>
  <c r="E32" i="7"/>
  <c r="B32" i="7" s="1"/>
  <c r="H31" i="7"/>
  <c r="E31" i="7"/>
  <c r="B31" i="7"/>
  <c r="H30" i="7"/>
  <c r="E30" i="7"/>
  <c r="B30" i="7" s="1"/>
  <c r="P29" i="7"/>
  <c r="H29" i="7"/>
  <c r="E29" i="7"/>
  <c r="B29" i="7"/>
  <c r="P28" i="7"/>
  <c r="H28" i="7"/>
  <c r="E28" i="7"/>
  <c r="B28" i="7" s="1"/>
  <c r="P27" i="7"/>
  <c r="H27" i="7"/>
  <c r="E27" i="7"/>
  <c r="B27" i="7" s="1"/>
  <c r="P26" i="7"/>
  <c r="N26" i="7"/>
  <c r="H26" i="7"/>
  <c r="E26" i="7"/>
  <c r="B26" i="7" s="1"/>
  <c r="P25" i="7"/>
  <c r="H25" i="7"/>
  <c r="H37" i="7" s="1"/>
  <c r="E25" i="7"/>
  <c r="B25" i="7" s="1"/>
  <c r="P24" i="7"/>
  <c r="N24" i="7"/>
  <c r="H21" i="7"/>
  <c r="E21" i="7"/>
  <c r="B21" i="7" s="1"/>
  <c r="H20" i="7"/>
  <c r="B20" i="7" s="1"/>
  <c r="E20" i="7"/>
  <c r="G19" i="7"/>
  <c r="F19" i="7"/>
  <c r="D19" i="7"/>
  <c r="C19" i="7"/>
  <c r="H18" i="7"/>
  <c r="E18" i="7"/>
  <c r="B18" i="7"/>
  <c r="H17" i="7"/>
  <c r="E17" i="7"/>
  <c r="B17" i="7" s="1"/>
  <c r="H16" i="7"/>
  <c r="E16" i="7"/>
  <c r="H15" i="7"/>
  <c r="E15" i="7"/>
  <c r="B15" i="7" s="1"/>
  <c r="H14" i="7"/>
  <c r="E14" i="7"/>
  <c r="B14" i="7"/>
  <c r="H13" i="7"/>
  <c r="H19" i="7" s="1"/>
  <c r="E13" i="7"/>
  <c r="E19" i="7" s="1"/>
  <c r="B19" i="7" s="1"/>
  <c r="C58" i="2" l="1"/>
  <c r="B54" i="7"/>
  <c r="O26" i="7"/>
  <c r="P30" i="7"/>
  <c r="B16" i="7"/>
  <c r="F41" i="2"/>
  <c r="C41" i="2" s="1"/>
  <c r="N28" i="7"/>
  <c r="O28" i="7" s="1"/>
  <c r="B13" i="7"/>
  <c r="O24" i="7"/>
  <c r="N25" i="7"/>
  <c r="O25" i="7" s="1"/>
  <c r="N29" i="7"/>
  <c r="O29" i="7" s="1"/>
  <c r="E37" i="7"/>
  <c r="B37" i="7" s="1"/>
  <c r="N27" i="7"/>
  <c r="O27" i="7" s="1"/>
  <c r="N30" i="7" l="1"/>
  <c r="O30" i="7"/>
</calcChain>
</file>

<file path=xl/sharedStrings.xml><?xml version="1.0" encoding="utf-8"?>
<sst xmlns="http://schemas.openxmlformats.org/spreadsheetml/2006/main" count="202" uniqueCount="102">
  <si>
    <t>어린이</t>
  </si>
  <si>
    <t>토</t>
  </si>
  <si>
    <t>조동미</t>
  </si>
  <si>
    <t>정민경</t>
  </si>
  <si>
    <t>총계</t>
  </si>
  <si>
    <t>12월</t>
  </si>
  <si>
    <t>일 반</t>
  </si>
  <si>
    <t>화</t>
  </si>
  <si>
    <t>소계</t>
  </si>
  <si>
    <t>조애숙</t>
  </si>
  <si>
    <t>금</t>
  </si>
  <si>
    <t>2월</t>
  </si>
  <si>
    <t>.</t>
  </si>
  <si>
    <t>열람자</t>
  </si>
  <si>
    <t>1월</t>
  </si>
  <si>
    <t>일</t>
  </si>
  <si>
    <t>청소년</t>
  </si>
  <si>
    <t>근무자</t>
  </si>
  <si>
    <t>수</t>
  </si>
  <si>
    <t>5월</t>
  </si>
  <si>
    <t>10월</t>
  </si>
  <si>
    <t>주계</t>
  </si>
  <si>
    <t>7월</t>
  </si>
  <si>
    <t>3월</t>
  </si>
  <si>
    <t>4월</t>
  </si>
  <si>
    <t>일자별</t>
  </si>
  <si>
    <t>일반</t>
  </si>
  <si>
    <t>9월</t>
  </si>
  <si>
    <t xml:space="preserve"> </t>
  </si>
  <si>
    <t>8월</t>
  </si>
  <si>
    <t>비고</t>
  </si>
  <si>
    <t>6월</t>
  </si>
  <si>
    <t>월별</t>
  </si>
  <si>
    <t>11월</t>
  </si>
  <si>
    <t>오재식</t>
  </si>
  <si>
    <t>목</t>
  </si>
  <si>
    <t>휴관일</t>
  </si>
  <si>
    <t xml:space="preserve">   ○ 정기간행물 등록 및 관리, 자료실 이용안내, 참고정보서비스</t>
  </si>
  <si>
    <t xml:space="preserve">   ○ 종합자료실 야간연장개방 실시(18:00~22:00) : 2013.2.1 ~</t>
  </si>
  <si>
    <t>▣ 대출자료통계(전체)</t>
  </si>
  <si>
    <t>종합자료실 주간업무일지</t>
  </si>
  <si>
    <t>▣ 주간 이용자 현황(종합)</t>
  </si>
  <si>
    <t>▣ 월별 이용자 현황(종합)</t>
  </si>
  <si>
    <t xml:space="preserve">   ○ 정기간행물 등록 및 관리</t>
  </si>
  <si>
    <t>▣ 월별 대출자료 현황(전체자료실)</t>
  </si>
  <si>
    <t>2018년 총계</t>
  </si>
  <si>
    <t>2026년 총계</t>
  </si>
  <si>
    <t xml:space="preserve">   [단위 : 명]</t>
  </si>
  <si>
    <t xml:space="preserve">   [단위 : 권]</t>
  </si>
  <si>
    <t>2019년 총계</t>
  </si>
  <si>
    <t>주  요
업무내용</t>
  </si>
  <si>
    <t>2019.12. 2.[월] ~ 2019.12. 8.[일]</t>
  </si>
  <si>
    <t>총계
(명)</t>
  </si>
  <si>
    <t>대출자료</t>
  </si>
  <si>
    <t>총    계</t>
  </si>
  <si>
    <t>총계(권)</t>
  </si>
  <si>
    <t>근 무 일 자</t>
  </si>
  <si>
    <t>12월 누계</t>
  </si>
  <si>
    <t>12/4(수)</t>
  </si>
  <si>
    <t>12/8(일)</t>
  </si>
  <si>
    <t>2026년계</t>
  </si>
  <si>
    <t>이   연</t>
  </si>
  <si>
    <t>12/5(목)</t>
  </si>
  <si>
    <t>12/3(화)</t>
  </si>
  <si>
    <t>12/2(월)</t>
  </si>
  <si>
    <t>12/7(토)</t>
  </si>
  <si>
    <t>관외 대출자</t>
  </si>
  <si>
    <t>2019년계</t>
  </si>
  <si>
    <t>12/6(금)</t>
  </si>
  <si>
    <t>주     계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</si>
  <si>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</si>
  <si>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꿈벗도서관 이용통계</t>
    <phoneticPr fontId="19" type="noConversion"/>
  </si>
  <si>
    <t>▣ 회원가입 통계</t>
    <phoneticPr fontId="19" type="noConversion"/>
  </si>
  <si>
    <t>꿈벗도서관 자료실 통계보고</t>
    <phoneticPr fontId="19" type="noConversion"/>
  </si>
  <si>
    <t xml:space="preserve">   ○ 매주 목요일 연장개방 실시(18:00~20:00)</t>
    <phoneticPr fontId="19" type="noConversion"/>
  </si>
  <si>
    <t>유아/아동</t>
    <phoneticPr fontId="19" type="noConversion"/>
  </si>
  <si>
    <t>▣ 일별 이용자 현황</t>
  </si>
  <si>
    <t xml:space="preserve">합 계 </t>
  </si>
  <si>
    <t>일반</t>
    <phoneticPr fontId="19" type="noConversion"/>
  </si>
  <si>
    <t>어린이/아동</t>
    <phoneticPr fontId="19" type="noConversion"/>
  </si>
  <si>
    <t>반입회원 포함</t>
    <phoneticPr fontId="19" type="noConversion"/>
  </si>
  <si>
    <t>대출자</t>
    <phoneticPr fontId="19" type="noConversion"/>
  </si>
  <si>
    <t>총계</t>
    <phoneticPr fontId="19" type="noConversion"/>
  </si>
  <si>
    <t>대출자</t>
    <phoneticPr fontId="19" type="noConversion"/>
  </si>
  <si>
    <t>디지털자료실</t>
    <phoneticPr fontId="19" type="noConversion"/>
  </si>
  <si>
    <t>2026년 계</t>
    <phoneticPr fontId="19" type="noConversion"/>
  </si>
  <si>
    <t>보존
서고</t>
    <phoneticPr fontId="19" type="noConversion"/>
  </si>
  <si>
    <t>그림책자료실</t>
    <phoneticPr fontId="19" type="noConversion"/>
  </si>
  <si>
    <t>어린이자료실</t>
    <phoneticPr fontId="19" type="noConversion"/>
  </si>
  <si>
    <t>일반
자료실</t>
    <phoneticPr fontId="19" type="noConversion"/>
  </si>
  <si>
    <t>▣ 이용자 통계 (대출자 및 출입자)</t>
    <phoneticPr fontId="19" type="noConversion"/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</si>
  <si>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도서관회원증 발급</t>
    </r>
    <phoneticPr fontId="19" type="noConversion"/>
  </si>
  <si>
    <t>출입자</t>
    <phoneticPr fontId="19" type="noConversion"/>
  </si>
  <si>
    <t>소계</t>
    <phoneticPr fontId="19" type="noConversion"/>
  </si>
  <si>
    <t>구분</t>
    <phoneticPr fontId="19" type="noConversion"/>
  </si>
  <si>
    <t>(2026. 9.1. ~ 2026. 9. 30.)</t>
    <phoneticPr fontId="19" type="noConversion"/>
  </si>
  <si>
    <t>9월 통계</t>
    <phoneticPr fontId="19" type="noConversion"/>
  </si>
  <si>
    <t>9월 합계</t>
    <phoneticPr fontId="19" type="noConversion"/>
  </si>
  <si>
    <t>관내 출입자</t>
    <phoneticPr fontId="19" type="noConversion"/>
  </si>
  <si>
    <t>-</t>
    <phoneticPr fontId="19" type="noConversion"/>
  </si>
  <si>
    <t xml:space="preserve">출입자 </t>
    <phoneticPr fontId="19" type="noConversion"/>
  </si>
  <si>
    <t>※ 월별 이용자 현황: 대출자+출입자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</si>
</sst>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1" formatCode="_-* #,##0_-;\-* #,##0_-;_-* &quot;-&quot;_-;_-@_-"/>
    <numFmt numFmtId="176" formatCode="m\/d\(aaa\)"/>
    <numFmt numFmtId="177" formatCode="#,##0_);[Red]\(#,##0\)"/>
    <numFmt numFmtId="178" formatCode="#,##0_ "/>
  </numFmts>
  <fonts count="2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rgb="FFFF0000"/>
      <name val="맑은 고딕"/>
      <family val="3"/>
      <charset val="129"/>
    </font>
    <font>
      <b/>
      <sz val="9"/>
      <name val="맑은 고딕"/>
      <family val="3"/>
      <charset val="129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name val="맑은 고딕"/>
      <family val="3"/>
      <charset val="129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B5CD8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EECE1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17">
    <xf numFmtId="0" fontId="0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0" fontId="18" fillId="0" borderId="0">
      <alignment vertical="center"/>
    </xf>
    <xf numFmtId="41" fontId="18" fillId="0" borderId="0">
      <alignment vertical="center"/>
    </xf>
    <xf numFmtId="0" fontId="18" fillId="0" borderId="0">
      <alignment vertical="center"/>
    </xf>
    <xf numFmtId="41" fontId="18" fillId="0" borderId="0">
      <alignment vertical="center"/>
    </xf>
    <xf numFmtId="0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0" fontId="13" fillId="0" borderId="0">
      <alignment vertical="center"/>
    </xf>
  </cellStyleXfs>
  <cellXfs count="2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41" fontId="0" fillId="0" borderId="0" xfId="0" applyNumberFormat="1">
      <alignment vertical="center"/>
    </xf>
    <xf numFmtId="0" fontId="4" fillId="0" borderId="0" xfId="0" applyFont="1">
      <alignment vertical="center"/>
    </xf>
    <xf numFmtId="0" fontId="5" fillId="0" borderId="0" xfId="0" applyFont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center" vertical="center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0" fillId="0" borderId="4" xfId="0" applyBorder="1" applyAlignment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41" fontId="7" fillId="2" borderId="1" xfId="1" applyFont="1" applyFill="1" applyBorder="1" applyAlignment="1" applyProtection="1">
      <alignment horizontal="center" vertical="center" shrinkToFit="1"/>
      <protection locked="0"/>
    </xf>
    <xf numFmtId="41" fontId="7" fillId="3" borderId="1" xfId="1" applyFont="1" applyFill="1" applyBorder="1" applyAlignment="1" applyProtection="1">
      <alignment horizontal="center" vertical="center" shrinkToFit="1"/>
      <protection locked="0"/>
    </xf>
    <xf numFmtId="0" fontId="7" fillId="0" borderId="2" xfId="0" applyFont="1" applyBorder="1" applyAlignment="1" applyProtection="1">
      <alignment vertical="center" shrinkToFit="1"/>
      <protection locked="0"/>
    </xf>
    <xf numFmtId="41" fontId="7" fillId="2" borderId="1" xfId="2" applyFont="1" applyFill="1" applyBorder="1" applyAlignment="1" applyProtection="1">
      <alignment horizontal="right" vertical="center" shrinkToFit="1"/>
      <protection locked="0"/>
    </xf>
    <xf numFmtId="41" fontId="7" fillId="2" borderId="1" xfId="1" applyFont="1" applyFill="1" applyBorder="1" applyAlignment="1" applyProtection="1">
      <alignment horizontal="right" vertical="center" shrinkToFit="1"/>
      <protection locked="0"/>
    </xf>
    <xf numFmtId="0" fontId="7" fillId="4" borderId="5" xfId="0" applyFont="1" applyFill="1" applyBorder="1" applyAlignment="1" applyProtection="1">
      <alignment horizontal="center" vertical="center"/>
      <protection locked="0"/>
    </xf>
    <xf numFmtId="41" fontId="7" fillId="4" borderId="3" xfId="1" applyFont="1" applyFill="1" applyBorder="1" applyAlignment="1" applyProtection="1">
      <alignment horizontal="center" vertical="center" shrinkToFit="1"/>
      <protection locked="0"/>
    </xf>
    <xf numFmtId="41" fontId="7" fillId="4" borderId="4" xfId="1" applyFont="1" applyFill="1" applyBorder="1" applyAlignment="1" applyProtection="1">
      <alignment horizontal="center" vertical="center" shrinkToFit="1"/>
      <protection locked="0"/>
    </xf>
    <xf numFmtId="0" fontId="7" fillId="0" borderId="0" xfId="0" applyFont="1" applyAlignment="1" applyProtection="1">
      <alignment vertical="center" shrinkToFit="1"/>
      <protection locked="0"/>
    </xf>
    <xf numFmtId="0" fontId="6" fillId="3" borderId="1" xfId="0" applyFont="1" applyFill="1" applyBorder="1" applyAlignment="1" applyProtection="1">
      <alignment horizontal="center" vertical="center" shrinkToFit="1"/>
      <protection locked="0"/>
    </xf>
    <xf numFmtId="41" fontId="7" fillId="0" borderId="1" xfId="0" applyNumberFormat="1" applyFont="1" applyBorder="1" applyAlignment="1" applyProtection="1">
      <alignment vertical="center" shrinkToFit="1"/>
      <protection locked="0"/>
    </xf>
    <xf numFmtId="41" fontId="7" fillId="3" borderId="1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Font="1" applyFill="1" applyBorder="1" applyAlignment="1">
      <alignment horizontal="center" vertical="center"/>
    </xf>
    <xf numFmtId="41" fontId="8" fillId="5" borderId="3" xfId="1" applyFont="1" applyFill="1" applyBorder="1" applyAlignment="1">
      <alignment vertical="center" shrinkToFit="1"/>
    </xf>
    <xf numFmtId="0" fontId="8" fillId="5" borderId="4" xfId="0" applyFont="1" applyFill="1" applyBorder="1" applyAlignment="1">
      <alignment vertical="center" shrinkToFit="1"/>
    </xf>
    <xf numFmtId="0" fontId="6" fillId="6" borderId="1" xfId="0" applyFont="1" applyFill="1" applyBorder="1" applyAlignment="1" applyProtection="1">
      <alignment horizontal="center" vertical="center" shrinkToFit="1"/>
      <protection locked="0"/>
    </xf>
    <xf numFmtId="0" fontId="6" fillId="6" borderId="1" xfId="0" applyFont="1" applyFill="1" applyBorder="1" applyAlignment="1" applyProtection="1">
      <alignment horizontal="center" vertical="center"/>
      <protection locked="0"/>
    </xf>
    <xf numFmtId="0" fontId="9" fillId="5" borderId="4" xfId="0" applyFont="1" applyFill="1" applyBorder="1" applyAlignment="1">
      <alignment vertical="center" shrinkToFit="1"/>
    </xf>
    <xf numFmtId="0" fontId="6" fillId="7" borderId="1" xfId="0" applyFont="1" applyFill="1" applyBorder="1" applyAlignment="1" applyProtection="1">
      <alignment horizontal="center" vertical="center"/>
      <protection locked="0"/>
    </xf>
    <xf numFmtId="0" fontId="10" fillId="8" borderId="6" xfId="0" applyFont="1" applyFill="1" applyBorder="1" applyAlignment="1" applyProtection="1">
      <alignment horizontal="center" vertical="center"/>
      <protection locked="0"/>
    </xf>
    <xf numFmtId="41" fontId="7" fillId="8" borderId="7" xfId="1" applyFont="1" applyFill="1" applyBorder="1" applyAlignment="1" applyProtection="1">
      <alignment horizontal="right" vertical="center" shrinkToFit="1"/>
      <protection locked="0"/>
    </xf>
    <xf numFmtId="41" fontId="7" fillId="8" borderId="8" xfId="1" applyFont="1" applyFill="1" applyBorder="1" applyAlignment="1" applyProtection="1">
      <alignment horizontal="right" vertical="center" shrinkToFit="1"/>
      <protection locked="0"/>
    </xf>
    <xf numFmtId="0" fontId="10" fillId="7" borderId="9" xfId="0" applyFont="1" applyFill="1" applyBorder="1" applyAlignment="1" applyProtection="1">
      <alignment horizontal="center" vertical="center"/>
      <protection locked="0"/>
    </xf>
    <xf numFmtId="41" fontId="7" fillId="2" borderId="10" xfId="1" applyFont="1" applyFill="1" applyBorder="1" applyAlignment="1" applyProtection="1">
      <alignment horizontal="right" vertical="center" shrinkToFit="1"/>
      <protection locked="0"/>
    </xf>
    <xf numFmtId="41" fontId="7" fillId="3" borderId="10" xfId="1" applyFont="1" applyFill="1" applyBorder="1" applyAlignment="1" applyProtection="1">
      <alignment horizontal="center" vertical="center" shrinkToFit="1"/>
      <protection locked="0"/>
    </xf>
    <xf numFmtId="41" fontId="7" fillId="3" borderId="10" xfId="1" applyFont="1" applyFill="1" applyBorder="1" applyAlignment="1" applyProtection="1">
      <alignment horizontal="right" vertical="center" shrinkToFit="1"/>
      <protection locked="0"/>
    </xf>
    <xf numFmtId="0" fontId="7" fillId="0" borderId="11" xfId="0" applyFont="1" applyBorder="1" applyAlignment="1" applyProtection="1">
      <alignment vertical="center" shrinkToFit="1"/>
      <protection locked="0"/>
    </xf>
    <xf numFmtId="41" fontId="7" fillId="2" borderId="3" xfId="1" applyFont="1" applyFill="1" applyBorder="1" applyAlignment="1" applyProtection="1">
      <alignment horizontal="right" vertical="center" shrinkToFit="1"/>
      <protection locked="0"/>
    </xf>
    <xf numFmtId="41" fontId="7" fillId="3" borderId="3" xfId="1" applyFont="1" applyFill="1" applyBorder="1" applyAlignment="1" applyProtection="1">
      <alignment horizontal="center" vertical="center" shrinkToFit="1"/>
      <protection locked="0"/>
    </xf>
    <xf numFmtId="41" fontId="7" fillId="2" borderId="3" xfId="2" applyFont="1" applyFill="1" applyBorder="1" applyAlignment="1" applyProtection="1">
      <alignment horizontal="right" vertical="center" shrinkToFit="1"/>
      <protection locked="0"/>
    </xf>
    <xf numFmtId="0" fontId="7" fillId="0" borderId="4" xfId="0" applyFont="1" applyBorder="1" applyAlignment="1" applyProtection="1">
      <alignment vertical="center" shrinkToFit="1"/>
      <protection locked="0"/>
    </xf>
    <xf numFmtId="41" fontId="7" fillId="2" borderId="12" xfId="1" applyFont="1" applyFill="1" applyBorder="1" applyAlignment="1" applyProtection="1">
      <alignment horizontal="center" vertical="center" shrinkToFit="1"/>
      <protection locked="0"/>
    </xf>
    <xf numFmtId="41" fontId="7" fillId="2" borderId="12" xfId="1" applyFont="1" applyFill="1" applyBorder="1" applyAlignment="1" applyProtection="1">
      <alignment horizontal="right" vertical="center" shrinkToFit="1"/>
      <protection locked="0"/>
    </xf>
    <xf numFmtId="41" fontId="7" fillId="2" borderId="13" xfId="1" applyFont="1" applyFill="1" applyBorder="1" applyAlignment="1" applyProtection="1">
      <alignment horizontal="right" vertical="center" shrinkToFit="1"/>
      <protection locked="0"/>
    </xf>
    <xf numFmtId="41" fontId="7" fillId="2" borderId="14" xfId="1" applyFont="1" applyFill="1" applyBorder="1" applyAlignment="1" applyProtection="1">
      <alignment horizontal="right" vertical="center" shrinkToFit="1"/>
      <protection locked="0"/>
    </xf>
    <xf numFmtId="41" fontId="7" fillId="8" borderId="15" xfId="1" applyFont="1" applyFill="1" applyBorder="1" applyAlignment="1" applyProtection="1">
      <alignment horizontal="right" vertical="center" shrinkToFit="1"/>
      <protection locked="0"/>
    </xf>
    <xf numFmtId="41" fontId="7" fillId="4" borderId="13" xfId="1" applyFont="1" applyFill="1" applyBorder="1" applyAlignment="1" applyProtection="1">
      <alignment horizontal="center" vertical="center" shrinkToFit="1"/>
      <protection locked="0"/>
    </xf>
    <xf numFmtId="0" fontId="6" fillId="3" borderId="12" xfId="0" applyFont="1" applyFill="1" applyBorder="1" applyAlignment="1" applyProtection="1">
      <alignment horizontal="center" vertical="center"/>
      <protection locked="0"/>
    </xf>
    <xf numFmtId="41" fontId="7" fillId="2" borderId="2" xfId="1" applyFont="1" applyFill="1" applyBorder="1" applyAlignment="1" applyProtection="1">
      <alignment horizontal="center" vertical="center" shrinkToFit="1"/>
      <protection locked="0"/>
    </xf>
    <xf numFmtId="41" fontId="7" fillId="2" borderId="4" xfId="1" applyFont="1" applyFill="1" applyBorder="1" applyAlignment="1" applyProtection="1">
      <alignment horizontal="center" vertical="center" shrinkToFit="1"/>
      <protection locked="0"/>
    </xf>
    <xf numFmtId="41" fontId="7" fillId="2" borderId="11" xfId="1" applyFont="1" applyFill="1" applyBorder="1" applyAlignment="1" applyProtection="1">
      <alignment horizontal="right" vertical="center" shrinkToFit="1"/>
      <protection locked="0"/>
    </xf>
    <xf numFmtId="41" fontId="7" fillId="0" borderId="12" xfId="0" applyNumberFormat="1" applyFont="1" applyBorder="1" applyAlignment="1" applyProtection="1">
      <alignment vertical="center" shrinkToFit="1"/>
      <protection locked="0"/>
    </xf>
    <xf numFmtId="41" fontId="7" fillId="0" borderId="12" xfId="1" applyFont="1" applyBorder="1" applyAlignment="1" applyProtection="1">
      <alignment vertical="center" shrinkToFit="1"/>
      <protection locked="0"/>
    </xf>
    <xf numFmtId="41" fontId="8" fillId="5" borderId="13" xfId="1" applyFont="1" applyFill="1" applyBorder="1" applyAlignment="1">
      <alignment vertical="center" shrinkToFit="1"/>
    </xf>
    <xf numFmtId="0" fontId="6" fillId="3" borderId="12" xfId="0" applyFont="1" applyFill="1" applyBorder="1" applyAlignment="1" applyProtection="1">
      <alignment horizontal="center" vertical="center" shrinkToFit="1"/>
      <protection locked="0"/>
    </xf>
    <xf numFmtId="41" fontId="7" fillId="0" borderId="2" xfId="1" applyFont="1" applyBorder="1" applyAlignment="1" applyProtection="1">
      <alignment vertical="center" shrinkToFit="1"/>
      <protection locked="0"/>
    </xf>
    <xf numFmtId="41" fontId="8" fillId="5" borderId="4" xfId="1" applyFont="1" applyFill="1" applyBorder="1" applyAlignment="1">
      <alignment vertical="center" shrinkToFit="1"/>
    </xf>
    <xf numFmtId="0" fontId="6" fillId="6" borderId="12" xfId="0" applyFont="1" applyFill="1" applyBorder="1" applyAlignment="1" applyProtection="1">
      <alignment horizontal="center" vertical="center" shrinkToFit="1"/>
      <protection locked="0"/>
    </xf>
    <xf numFmtId="0" fontId="7" fillId="4" borderId="9" xfId="0" applyFont="1" applyFill="1" applyBorder="1" applyAlignment="1" applyProtection="1">
      <alignment horizontal="center" vertical="center"/>
      <protection locked="0"/>
    </xf>
    <xf numFmtId="41" fontId="7" fillId="4" borderId="11" xfId="1" applyFont="1" applyFill="1" applyBorder="1" applyAlignment="1" applyProtection="1">
      <alignment vertical="center" shrinkToFit="1"/>
      <protection locked="0"/>
    </xf>
    <xf numFmtId="41" fontId="7" fillId="4" borderId="14" xfId="1" applyFont="1" applyFill="1" applyBorder="1" applyAlignment="1" applyProtection="1">
      <alignment vertical="center" shrinkToFit="1"/>
      <protection locked="0"/>
    </xf>
    <xf numFmtId="41" fontId="7" fillId="4" borderId="10" xfId="1" applyFont="1" applyFill="1" applyBorder="1" applyAlignment="1" applyProtection="1">
      <alignment vertical="center" shrinkToFit="1"/>
      <protection locked="0"/>
    </xf>
    <xf numFmtId="0" fontId="7" fillId="4" borderId="11" xfId="0" applyFont="1" applyFill="1" applyBorder="1" applyAlignment="1" applyProtection="1">
      <alignment vertical="center" shrinkToFit="1"/>
      <protection locked="0"/>
    </xf>
    <xf numFmtId="0" fontId="6" fillId="7" borderId="5" xfId="0" applyFont="1" applyFill="1" applyBorder="1" applyAlignment="1" applyProtection="1">
      <alignment horizontal="center" vertical="center"/>
      <protection locked="0"/>
    </xf>
    <xf numFmtId="41" fontId="7" fillId="0" borderId="4" xfId="1" applyFont="1" applyBorder="1" applyAlignment="1" applyProtection="1">
      <alignment vertical="center" shrinkToFit="1"/>
      <protection locked="0"/>
    </xf>
    <xf numFmtId="41" fontId="7" fillId="0" borderId="13" xfId="1" applyFont="1" applyBorder="1" applyAlignment="1" applyProtection="1">
      <alignment vertical="center" shrinkToFit="1"/>
      <protection locked="0"/>
    </xf>
    <xf numFmtId="41" fontId="7" fillId="0" borderId="3" xfId="0" applyNumberFormat="1" applyFont="1" applyBorder="1" applyAlignment="1" applyProtection="1">
      <alignment vertical="center" shrinkToFit="1"/>
      <protection locked="0"/>
    </xf>
    <xf numFmtId="41" fontId="7" fillId="3" borderId="3" xfId="0" applyNumberFormat="1" applyFont="1" applyFill="1" applyBorder="1" applyAlignment="1" applyProtection="1">
      <alignment vertical="center" shrinkToFit="1"/>
      <protection locked="0"/>
    </xf>
    <xf numFmtId="0" fontId="11" fillId="0" borderId="4" xfId="0" applyFont="1" applyBorder="1" applyAlignment="1" applyProtection="1">
      <alignment vertical="center" shrinkToFit="1"/>
      <protection locked="0"/>
    </xf>
    <xf numFmtId="41" fontId="7" fillId="0" borderId="13" xfId="0" applyNumberFormat="1" applyFont="1" applyBorder="1" applyAlignment="1" applyProtection="1">
      <alignment vertical="center" shrinkToFit="1"/>
      <protection locked="0"/>
    </xf>
    <xf numFmtId="0" fontId="10" fillId="7" borderId="16" xfId="0" applyFont="1" applyFill="1" applyBorder="1" applyAlignment="1" applyProtection="1">
      <alignment horizontal="center" vertical="center"/>
      <protection locked="0"/>
    </xf>
    <xf numFmtId="0" fontId="10" fillId="7" borderId="5" xfId="0" applyFont="1" applyFill="1" applyBorder="1" applyAlignment="1" applyProtection="1">
      <alignment horizontal="center" vertical="center"/>
      <protection locked="0"/>
    </xf>
    <xf numFmtId="41" fontId="7" fillId="4" borderId="17" xfId="1" applyFont="1" applyFill="1" applyBorder="1" applyAlignment="1" applyProtection="1">
      <alignment horizontal="center" vertical="center" shrinkToFit="1"/>
      <protection locked="0"/>
    </xf>
    <xf numFmtId="41" fontId="7" fillId="8" borderId="1" xfId="1" applyFont="1" applyFill="1" applyBorder="1" applyAlignment="1" applyProtection="1">
      <alignment horizontal="center" vertical="center" shrinkToFit="1"/>
      <protection locked="0"/>
    </xf>
    <xf numFmtId="0" fontId="6" fillId="7" borderId="16" xfId="0" applyFont="1" applyFill="1" applyBorder="1" applyAlignment="1" applyProtection="1">
      <alignment horizontal="center" vertical="center"/>
      <protection locked="0"/>
    </xf>
    <xf numFmtId="0" fontId="6" fillId="7" borderId="2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9" borderId="1" xfId="0" applyFill="1" applyBorder="1">
      <alignment vertical="center"/>
    </xf>
    <xf numFmtId="0" fontId="12" fillId="0" borderId="0" xfId="0" applyFont="1" applyProtection="1">
      <alignment vertical="center"/>
      <protection locked="0"/>
    </xf>
    <xf numFmtId="0" fontId="6" fillId="2" borderId="0" xfId="0" applyFont="1" applyFill="1" applyAlignment="1" applyProtection="1">
      <alignment horizontal="center" vertical="center" wrapText="1"/>
      <protection locked="0"/>
    </xf>
    <xf numFmtId="0" fontId="14" fillId="7" borderId="19" xfId="0" applyFont="1" applyFill="1" applyBorder="1" applyAlignment="1" applyProtection="1">
      <alignment horizontal="center" vertical="center"/>
      <protection locked="0"/>
    </xf>
    <xf numFmtId="0" fontId="14" fillId="7" borderId="18" xfId="0" applyFont="1" applyFill="1" applyBorder="1" applyAlignment="1" applyProtection="1">
      <alignment horizontal="center" vertical="center"/>
      <protection locked="0"/>
    </xf>
    <xf numFmtId="41" fontId="3" fillId="0" borderId="0" xfId="0" applyNumberFormat="1" applyFont="1" applyAlignment="1">
      <alignment horizontal="left" vertical="center"/>
    </xf>
    <xf numFmtId="0" fontId="1" fillId="0" borderId="0" xfId="12">
      <alignment vertical="center"/>
    </xf>
    <xf numFmtId="0" fontId="7" fillId="3" borderId="1" xfId="12" applyFont="1" applyFill="1" applyBorder="1" applyAlignment="1" applyProtection="1">
      <alignment horizontal="center" vertical="center"/>
      <protection locked="0"/>
    </xf>
    <xf numFmtId="0" fontId="6" fillId="3" borderId="1" xfId="12" applyFont="1" applyFill="1" applyBorder="1" applyAlignment="1" applyProtection="1">
      <alignment horizontal="center" vertical="center"/>
      <protection locked="0"/>
    </xf>
    <xf numFmtId="41" fontId="7" fillId="2" borderId="1" xfId="13" applyFont="1" applyFill="1" applyBorder="1" applyAlignment="1" applyProtection="1">
      <alignment horizontal="center" vertical="center" shrinkToFit="1"/>
      <protection locked="0"/>
    </xf>
    <xf numFmtId="41" fontId="7" fillId="3" borderId="1" xfId="13" applyFont="1" applyFill="1" applyBorder="1" applyAlignment="1" applyProtection="1">
      <alignment horizontal="center" vertical="center" shrinkToFit="1"/>
      <protection locked="0"/>
    </xf>
    <xf numFmtId="0" fontId="14" fillId="8" borderId="5" xfId="0" applyFont="1" applyFill="1" applyBorder="1" applyAlignment="1" applyProtection="1">
      <alignment horizontal="center" vertical="center"/>
      <protection locked="0"/>
    </xf>
    <xf numFmtId="0" fontId="15" fillId="4" borderId="23" xfId="0" applyFont="1" applyFill="1" applyBorder="1" applyAlignment="1" applyProtection="1">
      <alignment horizontal="center" vertical="center"/>
      <protection locked="0"/>
    </xf>
    <xf numFmtId="41" fontId="14" fillId="2" borderId="17" xfId="1" applyFont="1" applyFill="1" applyBorder="1" applyAlignment="1" applyProtection="1">
      <alignment horizontal="right" vertical="center" shrinkToFit="1"/>
      <protection locked="0"/>
    </xf>
    <xf numFmtId="41" fontId="14" fillId="0" borderId="3" xfId="1" applyFont="1" applyBorder="1" applyAlignment="1" applyProtection="1">
      <alignment horizontal="right" vertical="center" shrinkToFit="1"/>
      <protection locked="0"/>
    </xf>
    <xf numFmtId="41" fontId="14" fillId="14" borderId="17" xfId="1" applyFont="1" applyFill="1" applyBorder="1" applyAlignment="1" applyProtection="1">
      <alignment horizontal="right" vertical="center" shrinkToFit="1"/>
      <protection locked="0"/>
    </xf>
    <xf numFmtId="41" fontId="15" fillId="0" borderId="0" xfId="9" applyFont="1" applyAlignment="1" applyProtection="1">
      <alignment horizontal="right" vertical="center" shrinkToFit="1"/>
      <protection locked="0"/>
    </xf>
    <xf numFmtId="41" fontId="15" fillId="0" borderId="0" xfId="9" applyFont="1" applyAlignment="1" applyProtection="1">
      <alignment horizontal="right" vertical="center" wrapText="1" shrinkToFit="1"/>
      <protection locked="0"/>
    </xf>
    <xf numFmtId="41" fontId="14" fillId="0" borderId="0" xfId="1" applyFont="1" applyAlignment="1" applyProtection="1">
      <alignment horizontal="right" vertical="center" wrapText="1" shrinkToFit="1"/>
      <protection locked="0"/>
    </xf>
    <xf numFmtId="41" fontId="15" fillId="0" borderId="0" xfId="1" applyFont="1" applyAlignment="1" applyProtection="1">
      <alignment horizontal="right" vertical="center" wrapText="1" shrinkToFit="1"/>
      <protection locked="0"/>
    </xf>
    <xf numFmtId="41" fontId="15" fillId="0" borderId="0" xfId="1" applyFont="1" applyAlignment="1" applyProtection="1">
      <alignment horizontal="center" vertical="center" shrinkToFit="1"/>
      <protection locked="0"/>
    </xf>
    <xf numFmtId="0" fontId="10" fillId="0" borderId="0" xfId="0" applyFont="1" applyAlignment="1">
      <alignment horizontal="right" vertical="center"/>
    </xf>
    <xf numFmtId="177" fontId="4" fillId="0" borderId="0" xfId="0" applyNumberFormat="1" applyFont="1">
      <alignment vertical="center"/>
    </xf>
    <xf numFmtId="177" fontId="5" fillId="0" borderId="0" xfId="0" applyNumberFormat="1" applyFont="1" applyProtection="1">
      <alignment vertical="center"/>
      <protection locked="0"/>
    </xf>
    <xf numFmtId="177" fontId="0" fillId="0" borderId="0" xfId="0" applyNumberFormat="1">
      <alignment vertical="center"/>
    </xf>
    <xf numFmtId="0" fontId="8" fillId="7" borderId="5" xfId="0" applyFont="1" applyFill="1" applyBorder="1" applyAlignment="1" applyProtection="1">
      <alignment horizontal="center" vertical="center"/>
      <protection locked="0"/>
    </xf>
    <xf numFmtId="178" fontId="6" fillId="0" borderId="1" xfId="0" applyNumberFormat="1" applyFont="1" applyBorder="1">
      <alignment vertical="center"/>
    </xf>
    <xf numFmtId="178" fontId="6" fillId="0" borderId="2" xfId="0" applyNumberFormat="1" applyFont="1" applyBorder="1">
      <alignment vertical="center"/>
    </xf>
    <xf numFmtId="178" fontId="6" fillId="0" borderId="3" xfId="0" applyNumberFormat="1" applyFont="1" applyBorder="1">
      <alignment vertical="center"/>
    </xf>
    <xf numFmtId="178" fontId="6" fillId="0" borderId="4" xfId="0" applyNumberFormat="1" applyFont="1" applyBorder="1">
      <alignment vertical="center"/>
    </xf>
    <xf numFmtId="176" fontId="21" fillId="13" borderId="16" xfId="12" applyNumberFormat="1" applyFont="1" applyFill="1" applyBorder="1" applyAlignment="1" applyProtection="1">
      <alignment horizontal="center" vertical="center"/>
      <protection locked="0"/>
    </xf>
    <xf numFmtId="176" fontId="20" fillId="13" borderId="16" xfId="12" applyNumberFormat="1" applyFont="1" applyFill="1" applyBorder="1" applyAlignment="1" applyProtection="1">
      <alignment horizontal="center" vertical="center"/>
      <protection locked="0"/>
    </xf>
    <xf numFmtId="41" fontId="15" fillId="0" borderId="1" xfId="9" applyFont="1" applyBorder="1" applyAlignment="1" applyProtection="1">
      <alignment horizontal="center" vertical="center" wrapText="1" shrinkToFit="1"/>
      <protection locked="0"/>
    </xf>
    <xf numFmtId="41" fontId="15" fillId="0" borderId="1" xfId="1" applyFont="1" applyBorder="1" applyAlignment="1" applyProtection="1">
      <alignment horizontal="center" vertical="center" wrapText="1" shrinkToFit="1"/>
      <protection locked="0"/>
    </xf>
    <xf numFmtId="41" fontId="15" fillId="0" borderId="7" xfId="9" applyFont="1" applyBorder="1" applyAlignment="1" applyProtection="1">
      <alignment horizontal="right" vertical="center" shrinkToFit="1"/>
      <protection locked="0"/>
    </xf>
    <xf numFmtId="41" fontId="15" fillId="0" borderId="7" xfId="9" applyFont="1" applyBorder="1" applyAlignment="1" applyProtection="1">
      <alignment horizontal="right" vertical="center" wrapText="1" shrinkToFit="1"/>
      <protection locked="0"/>
    </xf>
    <xf numFmtId="41" fontId="15" fillId="17" borderId="3" xfId="9" applyFont="1" applyFill="1" applyBorder="1" applyAlignment="1" applyProtection="1">
      <alignment horizontal="right" vertical="center" shrinkToFit="1"/>
      <protection locked="0"/>
    </xf>
    <xf numFmtId="0" fontId="23" fillId="18" borderId="2" xfId="0" applyFont="1" applyFill="1" applyBorder="1" applyAlignment="1">
      <alignment horizontal="right" wrapText="1"/>
    </xf>
    <xf numFmtId="0" fontId="22" fillId="18" borderId="2" xfId="0" applyFont="1" applyFill="1" applyBorder="1" applyAlignment="1">
      <alignment horizontal="right" wrapText="1"/>
    </xf>
    <xf numFmtId="0" fontId="21" fillId="12" borderId="5" xfId="12" applyFont="1" applyFill="1" applyBorder="1" applyAlignment="1" applyProtection="1">
      <alignment horizontal="center" vertical="center"/>
      <protection locked="0"/>
    </xf>
    <xf numFmtId="41" fontId="24" fillId="12" borderId="3" xfId="13" applyFont="1" applyFill="1" applyBorder="1" applyAlignment="1" applyProtection="1">
      <alignment horizontal="right" vertical="center" shrinkToFit="1"/>
      <protection locked="0"/>
    </xf>
    <xf numFmtId="41" fontId="24" fillId="12" borderId="4" xfId="12" applyNumberFormat="1" applyFont="1" applyFill="1" applyBorder="1" applyAlignment="1" applyProtection="1">
      <alignment horizontal="right" vertical="center" shrinkToFit="1"/>
      <protection locked="0"/>
    </xf>
    <xf numFmtId="41" fontId="11" fillId="2" borderId="1" xfId="13" applyFont="1" applyFill="1" applyBorder="1" applyAlignment="1" applyProtection="1">
      <alignment horizontal="center" vertical="center" shrinkToFit="1"/>
      <protection locked="0"/>
    </xf>
    <xf numFmtId="0" fontId="14" fillId="0" borderId="0" xfId="0" applyFont="1">
      <alignment vertical="center"/>
    </xf>
    <xf numFmtId="0" fontId="0" fillId="0" borderId="0" xfId="0" applyAlignment="1">
      <alignment vertical="center" wrapText="1"/>
    </xf>
    <xf numFmtId="41" fontId="15" fillId="0" borderId="16" xfId="9" applyFont="1" applyBorder="1" applyAlignment="1" applyProtection="1">
      <alignment horizontal="center" vertical="center" wrapText="1" shrinkToFit="1"/>
      <protection locked="0"/>
    </xf>
    <xf numFmtId="41" fontId="15" fillId="0" borderId="6" xfId="9" applyFont="1" applyBorder="1" applyAlignment="1" applyProtection="1">
      <alignment horizontal="right" vertical="center" shrinkToFit="1"/>
      <protection locked="0"/>
    </xf>
    <xf numFmtId="41" fontId="15" fillId="17" borderId="5" xfId="9" applyFont="1" applyFill="1" applyBorder="1" applyAlignment="1" applyProtection="1">
      <alignment horizontal="right" vertical="center" shrinkToFit="1"/>
      <protection locked="0"/>
    </xf>
    <xf numFmtId="0" fontId="15" fillId="16" borderId="48" xfId="0" applyFont="1" applyFill="1" applyBorder="1" applyAlignment="1" applyProtection="1">
      <alignment horizontal="center" vertical="center"/>
      <protection locked="0"/>
    </xf>
    <xf numFmtId="0" fontId="15" fillId="10" borderId="49" xfId="0" applyFont="1" applyFill="1" applyBorder="1" applyAlignment="1" applyProtection="1">
      <alignment horizontal="center" vertical="center" wrapText="1"/>
      <protection locked="0"/>
    </xf>
    <xf numFmtId="41" fontId="8" fillId="3" borderId="1" xfId="13" applyFont="1" applyFill="1" applyBorder="1" applyAlignment="1" applyProtection="1">
      <alignment horizontal="center" vertical="center" shrinkToFit="1"/>
      <protection locked="0"/>
    </xf>
    <xf numFmtId="0" fontId="25" fillId="18" borderId="2" xfId="0" applyFont="1" applyFill="1" applyBorder="1" applyAlignment="1">
      <alignment horizontal="right" wrapText="1"/>
    </xf>
    <xf numFmtId="0" fontId="26" fillId="18" borderId="2" xfId="0" applyFont="1" applyFill="1" applyBorder="1" applyAlignment="1">
      <alignment horizontal="right" wrapText="1"/>
    </xf>
    <xf numFmtId="41" fontId="8" fillId="2" borderId="1" xfId="13" applyFont="1" applyFill="1" applyBorder="1" applyAlignment="1" applyProtection="1">
      <alignment horizontal="right" vertical="center" shrinkToFit="1"/>
      <protection locked="0"/>
    </xf>
    <xf numFmtId="41" fontId="15" fillId="0" borderId="48" xfId="1" applyFont="1" applyBorder="1" applyAlignment="1" applyProtection="1">
      <alignment horizontal="right" vertical="center" shrinkToFit="1"/>
      <protection locked="0"/>
    </xf>
    <xf numFmtId="41" fontId="15" fillId="0" borderId="7" xfId="1" applyFont="1" applyBorder="1" applyAlignment="1" applyProtection="1">
      <alignment horizontal="right" vertical="center" wrapText="1" shrinkToFit="1"/>
      <protection locked="0"/>
    </xf>
    <xf numFmtId="41" fontId="15" fillId="0" borderId="2" xfId="0" applyNumberFormat="1" applyFont="1" applyBorder="1">
      <alignment vertical="center"/>
    </xf>
    <xf numFmtId="41" fontId="15" fillId="17" borderId="49" xfId="1" applyFont="1" applyFill="1" applyBorder="1" applyAlignment="1" applyProtection="1">
      <alignment horizontal="right" vertical="center" shrinkToFit="1"/>
      <protection locked="0"/>
    </xf>
    <xf numFmtId="41" fontId="15" fillId="17" borderId="4" xfId="0" applyNumberFormat="1" applyFont="1" applyFill="1" applyBorder="1">
      <alignment vertical="center"/>
    </xf>
    <xf numFmtId="41" fontId="11" fillId="2" borderId="1" xfId="13" applyFont="1" applyFill="1" applyBorder="1" applyAlignment="1" applyProtection="1">
      <alignment horizontal="right" vertical="center" shrinkToFit="1"/>
      <protection locked="0"/>
    </xf>
    <xf numFmtId="41" fontId="14" fillId="0" borderId="22" xfId="0" applyNumberFormat="1" applyFont="1" applyBorder="1" applyAlignment="1" applyProtection="1">
      <alignment horizontal="center" vertical="center" shrinkToFit="1"/>
      <protection locked="0"/>
    </xf>
    <xf numFmtId="41" fontId="14" fillId="0" borderId="25" xfId="0" applyNumberFormat="1" applyFont="1" applyBorder="1" applyAlignment="1" applyProtection="1">
      <alignment horizontal="center" vertical="center" shrinkToFit="1"/>
      <protection locked="0"/>
    </xf>
    <xf numFmtId="41" fontId="14" fillId="0" borderId="13" xfId="0" applyNumberFormat="1" applyFont="1" applyBorder="1" applyAlignment="1" applyProtection="1">
      <alignment horizontal="center" vertical="center" shrinkToFit="1"/>
      <protection locked="0"/>
    </xf>
    <xf numFmtId="41" fontId="14" fillId="0" borderId="22" xfId="9" applyFont="1" applyBorder="1" applyAlignment="1" applyProtection="1">
      <alignment horizontal="center" vertical="center" shrinkToFit="1"/>
      <protection locked="0"/>
    </xf>
    <xf numFmtId="41" fontId="14" fillId="0" borderId="25" xfId="9" applyFont="1" applyBorder="1" applyAlignment="1" applyProtection="1">
      <alignment horizontal="center" vertical="center" shrinkToFit="1"/>
      <protection locked="0"/>
    </xf>
    <xf numFmtId="41" fontId="14" fillId="0" borderId="13" xfId="9" applyFont="1" applyBorder="1" applyAlignment="1" applyProtection="1">
      <alignment horizontal="center" vertical="center" shrinkToFit="1"/>
      <protection locked="0"/>
    </xf>
    <xf numFmtId="41" fontId="14" fillId="0" borderId="22" xfId="1" applyFont="1" applyBorder="1" applyAlignment="1" applyProtection="1">
      <alignment horizontal="center" vertical="center" shrinkToFit="1"/>
      <protection locked="0"/>
    </xf>
    <xf numFmtId="41" fontId="14" fillId="0" borderId="35" xfId="1" applyFont="1" applyBorder="1" applyAlignment="1" applyProtection="1">
      <alignment horizontal="center" vertical="center" shrinkToFit="1"/>
      <protection locked="0"/>
    </xf>
    <xf numFmtId="41" fontId="15" fillId="4" borderId="30" xfId="1" applyFont="1" applyFill="1" applyBorder="1" applyAlignment="1" applyProtection="1">
      <alignment horizontal="center" vertical="center" shrinkToFit="1"/>
      <protection locked="0"/>
    </xf>
    <xf numFmtId="41" fontId="15" fillId="4" borderId="31" xfId="1" applyFont="1" applyFill="1" applyBorder="1" applyAlignment="1" applyProtection="1">
      <alignment horizontal="center" vertical="center" shrinkToFit="1"/>
      <protection locked="0"/>
    </xf>
    <xf numFmtId="41" fontId="15" fillId="14" borderId="33" xfId="1" applyFont="1" applyFill="1" applyBorder="1" applyAlignment="1" applyProtection="1">
      <alignment horizontal="center" vertical="center" shrinkToFit="1"/>
      <protection locked="0"/>
    </xf>
    <xf numFmtId="41" fontId="15" fillId="14" borderId="30" xfId="1" applyFont="1" applyFill="1" applyBorder="1" applyAlignment="1" applyProtection="1">
      <alignment horizontal="center" vertical="center" shrinkToFit="1"/>
      <protection locked="0"/>
    </xf>
    <xf numFmtId="41" fontId="15" fillId="14" borderId="34" xfId="1" applyFont="1" applyFill="1" applyBorder="1" applyAlignment="1" applyProtection="1">
      <alignment horizontal="center" vertical="center" shrinkToFit="1"/>
      <protection locked="0"/>
    </xf>
    <xf numFmtId="0" fontId="14" fillId="7" borderId="21" xfId="0" applyFont="1" applyFill="1" applyBorder="1" applyAlignment="1" applyProtection="1">
      <alignment horizontal="center" vertical="center"/>
      <protection locked="0"/>
    </xf>
    <xf numFmtId="0" fontId="14" fillId="7" borderId="32" xfId="0" applyFont="1" applyFill="1" applyBorder="1" applyAlignment="1" applyProtection="1">
      <alignment horizontal="center" vertical="center"/>
      <protection locked="0"/>
    </xf>
    <xf numFmtId="0" fontId="14" fillId="7" borderId="19" xfId="0" applyFont="1" applyFill="1" applyBorder="1" applyAlignment="1" applyProtection="1">
      <alignment horizontal="center" vertical="center"/>
      <protection locked="0"/>
    </xf>
    <xf numFmtId="41" fontId="14" fillId="0" borderId="25" xfId="1" applyFont="1" applyBorder="1" applyAlignment="1" applyProtection="1">
      <alignment horizontal="center" vertical="center" shrinkToFit="1"/>
      <protection locked="0"/>
    </xf>
    <xf numFmtId="41" fontId="14" fillId="0" borderId="13" xfId="1" applyFont="1" applyBorder="1" applyAlignment="1" applyProtection="1">
      <alignment horizontal="center" vertical="center" shrinkToFit="1"/>
      <protection locked="0"/>
    </xf>
    <xf numFmtId="0" fontId="4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14" fillId="16" borderId="29" xfId="0" applyFont="1" applyFill="1" applyBorder="1" applyAlignment="1">
      <alignment horizontal="center" vertical="center"/>
    </xf>
    <xf numFmtId="0" fontId="14" fillId="16" borderId="36" xfId="0" applyFont="1" applyFill="1" applyBorder="1" applyAlignment="1">
      <alignment horizontal="center" vertical="center"/>
    </xf>
    <xf numFmtId="0" fontId="14" fillId="16" borderId="43" xfId="0" applyFont="1" applyFill="1" applyBorder="1" applyAlignment="1">
      <alignment horizontal="center" vertical="center"/>
    </xf>
    <xf numFmtId="0" fontId="14" fillId="16" borderId="28" xfId="0" applyFont="1" applyFill="1" applyBorder="1" applyAlignment="1">
      <alignment horizontal="center" vertical="center"/>
    </xf>
    <xf numFmtId="0" fontId="14" fillId="16" borderId="26" xfId="0" applyFont="1" applyFill="1" applyBorder="1" applyAlignment="1">
      <alignment horizontal="center" vertical="center"/>
    </xf>
    <xf numFmtId="41" fontId="15" fillId="16" borderId="44" xfId="1" applyFont="1" applyFill="1" applyBorder="1" applyAlignment="1" applyProtection="1">
      <alignment horizontal="center" vertical="center" wrapText="1" shrinkToFit="1"/>
      <protection locked="0"/>
    </xf>
    <xf numFmtId="41" fontId="15" fillId="16" borderId="32" xfId="1" applyFont="1" applyFill="1" applyBorder="1" applyAlignment="1" applyProtection="1">
      <alignment horizontal="center" vertical="center" wrapText="1" shrinkToFit="1"/>
      <protection locked="0"/>
    </xf>
    <xf numFmtId="41" fontId="15" fillId="16" borderId="45" xfId="1" applyFont="1" applyFill="1" applyBorder="1" applyAlignment="1" applyProtection="1">
      <alignment horizontal="center" vertical="center" wrapText="1" shrinkToFit="1"/>
      <protection locked="0"/>
    </xf>
    <xf numFmtId="41" fontId="15" fillId="16" borderId="42" xfId="1" applyFont="1" applyFill="1" applyBorder="1" applyAlignment="1" applyProtection="1">
      <alignment horizontal="center" vertical="center" wrapText="1" shrinkToFit="1"/>
      <protection locked="0"/>
    </xf>
    <xf numFmtId="41" fontId="15" fillId="0" borderId="50" xfId="1" applyFont="1" applyBorder="1" applyAlignment="1" applyProtection="1">
      <alignment horizontal="right" vertical="center" wrapText="1" shrinkToFit="1"/>
      <protection locked="0"/>
    </xf>
    <xf numFmtId="41" fontId="15" fillId="0" borderId="41" xfId="1" applyFont="1" applyBorder="1" applyAlignment="1" applyProtection="1">
      <alignment horizontal="right" vertical="center" wrapText="1" shrinkToFit="1"/>
      <protection locked="0"/>
    </xf>
    <xf numFmtId="41" fontId="15" fillId="17" borderId="51" xfId="9" applyFont="1" applyFill="1" applyBorder="1" applyAlignment="1" applyProtection="1">
      <alignment horizontal="right" vertical="center" shrinkToFit="1"/>
      <protection locked="0"/>
    </xf>
    <xf numFmtId="41" fontId="15" fillId="17" borderId="35" xfId="9" applyFont="1" applyFill="1" applyBorder="1" applyAlignment="1" applyProtection="1">
      <alignment horizontal="right" vertical="center" shrinkToFit="1"/>
      <protection locked="0"/>
    </xf>
    <xf numFmtId="0" fontId="14" fillId="7" borderId="46" xfId="0" applyFont="1" applyFill="1" applyBorder="1" applyAlignment="1" applyProtection="1">
      <alignment horizontal="center" vertical="center"/>
      <protection locked="0"/>
    </xf>
    <xf numFmtId="0" fontId="14" fillId="7" borderId="47" xfId="0" applyFont="1" applyFill="1" applyBorder="1" applyAlignment="1" applyProtection="1">
      <alignment horizontal="center" vertical="center"/>
      <protection locked="0"/>
    </xf>
    <xf numFmtId="0" fontId="14" fillId="16" borderId="46" xfId="0" applyFont="1" applyFill="1" applyBorder="1" applyAlignment="1">
      <alignment horizontal="center" vertical="center"/>
    </xf>
    <xf numFmtId="0" fontId="14" fillId="16" borderId="47" xfId="0" applyFont="1" applyFill="1" applyBorder="1" applyAlignment="1">
      <alignment horizontal="center" vertical="center"/>
    </xf>
    <xf numFmtId="0" fontId="6" fillId="11" borderId="20" xfId="12" applyFont="1" applyFill="1" applyBorder="1" applyAlignment="1" applyProtection="1">
      <alignment horizontal="center" vertical="center" wrapText="1"/>
      <protection locked="0"/>
    </xf>
    <xf numFmtId="0" fontId="6" fillId="11" borderId="2" xfId="12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 wrapText="1"/>
    </xf>
    <xf numFmtId="0" fontId="16" fillId="0" borderId="27" xfId="0" applyFont="1" applyBorder="1" applyAlignment="1" applyProtection="1">
      <alignment horizontal="left" vertical="center"/>
      <protection locked="0"/>
    </xf>
    <xf numFmtId="0" fontId="16" fillId="0" borderId="28" xfId="0" applyFont="1" applyBorder="1" applyAlignment="1" applyProtection="1">
      <alignment horizontal="left" vertical="center"/>
      <protection locked="0"/>
    </xf>
    <xf numFmtId="0" fontId="16" fillId="0" borderId="26" xfId="0" applyFont="1" applyBorder="1" applyAlignment="1" applyProtection="1">
      <alignment horizontal="left" vertical="center"/>
      <protection locked="0"/>
    </xf>
    <xf numFmtId="0" fontId="12" fillId="0" borderId="39" xfId="0" applyFont="1" applyBorder="1" applyAlignment="1" applyProtection="1">
      <alignment horizontal="left" vertical="center"/>
      <protection locked="0"/>
    </xf>
    <xf numFmtId="0" fontId="12" fillId="0" borderId="40" xfId="0" applyFont="1" applyBorder="1" applyAlignment="1" applyProtection="1">
      <alignment horizontal="left" vertical="center"/>
      <protection locked="0"/>
    </xf>
    <xf numFmtId="0" fontId="12" fillId="0" borderId="12" xfId="0" applyFont="1" applyBorder="1" applyAlignment="1" applyProtection="1">
      <alignment horizontal="left" vertical="center"/>
      <protection locked="0"/>
    </xf>
    <xf numFmtId="0" fontId="12" fillId="0" borderId="22" xfId="0" applyFont="1" applyBorder="1" applyAlignment="1" applyProtection="1">
      <alignment horizontal="left" vertical="center"/>
      <protection locked="0"/>
    </xf>
    <xf numFmtId="0" fontId="12" fillId="0" borderId="25" xfId="0" applyFont="1" applyBorder="1" applyAlignment="1" applyProtection="1">
      <alignment horizontal="left" vertical="center"/>
      <protection locked="0"/>
    </xf>
    <xf numFmtId="0" fontId="12" fillId="0" borderId="13" xfId="0" applyFont="1" applyBorder="1" applyAlignment="1" applyProtection="1">
      <alignment horizontal="left" vertical="center"/>
      <protection locked="0"/>
    </xf>
    <xf numFmtId="0" fontId="6" fillId="7" borderId="37" xfId="0" applyFont="1" applyFill="1" applyBorder="1" applyAlignment="1" applyProtection="1">
      <alignment horizontal="center" vertical="center"/>
      <protection locked="0"/>
    </xf>
    <xf numFmtId="0" fontId="6" fillId="7" borderId="9" xfId="0" applyFont="1" applyFill="1" applyBorder="1" applyAlignment="1" applyProtection="1">
      <alignment horizontal="center" vertical="center"/>
      <protection locked="0"/>
    </xf>
    <xf numFmtId="41" fontId="6" fillId="7" borderId="38" xfId="1" applyFont="1" applyFill="1" applyBorder="1" applyAlignment="1" applyProtection="1">
      <alignment horizontal="center" vertical="center" shrinkToFit="1"/>
      <protection locked="0"/>
    </xf>
    <xf numFmtId="41" fontId="6" fillId="7" borderId="10" xfId="1" applyFont="1" applyFill="1" applyBorder="1" applyAlignment="1" applyProtection="1">
      <alignment horizontal="center" vertical="center" shrinkToFit="1"/>
      <protection locked="0"/>
    </xf>
    <xf numFmtId="0" fontId="6" fillId="15" borderId="38" xfId="0" applyFont="1" applyFill="1" applyBorder="1" applyAlignment="1">
      <alignment horizontal="center" vertical="center"/>
    </xf>
    <xf numFmtId="0" fontId="6" fillId="15" borderId="10" xfId="0" applyFont="1" applyFill="1" applyBorder="1" applyAlignment="1">
      <alignment horizontal="center" vertical="center"/>
    </xf>
    <xf numFmtId="0" fontId="6" fillId="15" borderId="29" xfId="0" applyFont="1" applyFill="1" applyBorder="1" applyAlignment="1">
      <alignment horizontal="center" vertical="center" wrapText="1"/>
    </xf>
    <xf numFmtId="0" fontId="6" fillId="15" borderId="11" xfId="0" applyFont="1" applyFill="1" applyBorder="1" applyAlignment="1">
      <alignment horizontal="center" vertical="center" wrapText="1"/>
    </xf>
    <xf numFmtId="0" fontId="6" fillId="7" borderId="37" xfId="0" applyFont="1" applyFill="1" applyBorder="1" applyAlignment="1" applyProtection="1">
      <alignment horizontal="center" vertical="center" wrapText="1"/>
      <protection locked="0"/>
    </xf>
    <xf numFmtId="0" fontId="6" fillId="7" borderId="24" xfId="0" applyFont="1" applyFill="1" applyBorder="1" applyAlignment="1" applyProtection="1">
      <alignment horizontal="center" vertical="center" wrapText="1"/>
      <protection locked="0"/>
    </xf>
    <xf numFmtId="0" fontId="6" fillId="7" borderId="23" xfId="0" applyFont="1" applyFill="1" applyBorder="1" applyAlignment="1" applyProtection="1">
      <alignment horizontal="center" vertical="center" wrapText="1"/>
      <protection locked="0"/>
    </xf>
    <xf numFmtId="0" fontId="6" fillId="11" borderId="18" xfId="12" applyFont="1" applyFill="1" applyBorder="1" applyAlignment="1" applyProtection="1">
      <alignment horizontal="center" vertical="center"/>
      <protection locked="0"/>
    </xf>
    <xf numFmtId="0" fontId="6" fillId="11" borderId="16" xfId="12" applyFont="1" applyFill="1" applyBorder="1" applyAlignment="1" applyProtection="1">
      <alignment horizontal="center" vertical="center"/>
      <protection locked="0"/>
    </xf>
    <xf numFmtId="0" fontId="6" fillId="11" borderId="19" xfId="12" applyFont="1" applyFill="1" applyBorder="1" applyAlignment="1" applyProtection="1">
      <alignment horizontal="center" vertical="center"/>
      <protection locked="0"/>
    </xf>
    <xf numFmtId="0" fontId="6" fillId="11" borderId="1" xfId="12" applyFont="1" applyFill="1" applyBorder="1" applyAlignment="1" applyProtection="1">
      <alignment horizontal="center" vertical="center"/>
      <protection locked="0"/>
    </xf>
    <xf numFmtId="0" fontId="6" fillId="7" borderId="18" xfId="0" applyFont="1" applyFill="1" applyBorder="1" applyAlignment="1" applyProtection="1">
      <alignment horizontal="center" vertical="center"/>
      <protection locked="0"/>
    </xf>
    <xf numFmtId="0" fontId="6" fillId="7" borderId="16" xfId="0" applyFont="1" applyFill="1" applyBorder="1" applyAlignment="1" applyProtection="1">
      <alignment horizontal="center" vertical="center"/>
      <protection locked="0"/>
    </xf>
    <xf numFmtId="41" fontId="6" fillId="7" borderId="20" xfId="1" applyFont="1" applyFill="1" applyBorder="1" applyAlignment="1" applyProtection="1">
      <alignment horizontal="center" vertical="center" wrapText="1" shrinkToFit="1"/>
      <protection locked="0"/>
    </xf>
    <xf numFmtId="41" fontId="6" fillId="7" borderId="2" xfId="1" applyFont="1" applyFill="1" applyBorder="1" applyAlignment="1" applyProtection="1">
      <alignment horizontal="center" vertical="center" shrinkToFit="1"/>
      <protection locked="0"/>
    </xf>
    <xf numFmtId="0" fontId="6" fillId="7" borderId="26" xfId="0" applyFont="1" applyFill="1" applyBorder="1" applyAlignment="1" applyProtection="1">
      <alignment horizontal="center" vertical="center" shrinkToFit="1"/>
      <protection locked="0"/>
    </xf>
    <xf numFmtId="0" fontId="0" fillId="7" borderId="19" xfId="0" applyFill="1" applyBorder="1" applyAlignment="1" applyProtection="1">
      <alignment horizontal="center" vertical="center"/>
      <protection locked="0"/>
    </xf>
    <xf numFmtId="0" fontId="6" fillId="7" borderId="19" xfId="0" applyFont="1" applyFill="1" applyBorder="1" applyAlignment="1" applyProtection="1">
      <alignment horizontal="center" vertical="center"/>
      <protection locked="0"/>
    </xf>
    <xf numFmtId="0" fontId="6" fillId="7" borderId="29" xfId="0" applyFont="1" applyFill="1" applyBorder="1" applyAlignment="1" applyProtection="1">
      <alignment horizontal="center" vertical="center"/>
      <protection locked="0"/>
    </xf>
    <xf numFmtId="0" fontId="6" fillId="7" borderId="11" xfId="0" applyFont="1" applyFill="1" applyBorder="1" applyAlignment="1" applyProtection="1">
      <alignment horizontal="center" vertical="center"/>
      <protection locked="0"/>
    </xf>
    <xf numFmtId="41" fontId="6" fillId="7" borderId="20" xfId="1" applyFont="1" applyFill="1" applyBorder="1" applyAlignment="1" applyProtection="1">
      <alignment horizontal="center" vertical="center" shrinkToFit="1"/>
      <protection locked="0"/>
    </xf>
    <xf numFmtId="0" fontId="6" fillId="7" borderId="19" xfId="0" applyFont="1" applyFill="1" applyBorder="1" applyAlignment="1" applyProtection="1">
      <alignment horizontal="center" vertical="center" shrinkToFit="1"/>
      <protection locked="0"/>
    </xf>
    <xf numFmtId="0" fontId="14" fillId="7" borderId="20" xfId="0" applyFont="1" applyFill="1" applyBorder="1" applyAlignment="1" applyProtection="1">
      <alignment horizontal="center" vertical="center" shrinkToFit="1"/>
      <protection locked="0"/>
    </xf>
    <xf numFmtId="0" fontId="14" fillId="7" borderId="2" xfId="0" applyFont="1" applyFill="1" applyBorder="1" applyAlignment="1" applyProtection="1">
      <alignment horizontal="center" vertical="center" shrinkToFit="1"/>
      <protection locked="0"/>
    </xf>
    <xf numFmtId="0" fontId="6" fillId="7" borderId="5" xfId="0" applyFont="1" applyFill="1" applyBorder="1" applyAlignment="1" applyProtection="1">
      <alignment horizontal="center" vertical="center"/>
      <protection locked="0"/>
    </xf>
    <xf numFmtId="0" fontId="17" fillId="2" borderId="7" xfId="0" applyFont="1" applyFill="1" applyBorder="1" applyAlignment="1" applyProtection="1">
      <alignment horizontal="center" vertical="center" wrapText="1"/>
      <protection locked="0"/>
    </xf>
    <xf numFmtId="0" fontId="17" fillId="2" borderId="17" xfId="0" applyFont="1" applyFill="1" applyBorder="1" applyAlignment="1" applyProtection="1">
      <alignment horizontal="center" vertical="center" wrapText="1"/>
      <protection locked="0"/>
    </xf>
    <xf numFmtId="0" fontId="6" fillId="7" borderId="20" xfId="0" applyFont="1" applyFill="1" applyBorder="1" applyAlignment="1" applyProtection="1">
      <alignment horizontal="center" vertical="center"/>
      <protection locked="0"/>
    </xf>
    <xf numFmtId="0" fontId="6" fillId="7" borderId="2" xfId="0" applyFont="1" applyFill="1" applyBorder="1" applyAlignment="1" applyProtection="1">
      <alignment horizontal="center" vertical="center"/>
      <protection locked="0"/>
    </xf>
    <xf numFmtId="0" fontId="6" fillId="7" borderId="26" xfId="0" applyFont="1" applyFill="1" applyBorder="1" applyAlignment="1" applyProtection="1">
      <alignment horizontal="center" vertical="center"/>
      <protection locked="0"/>
    </xf>
    <xf numFmtId="0" fontId="6" fillId="7" borderId="18" xfId="0" applyFont="1" applyFill="1" applyBorder="1" applyAlignment="1" applyProtection="1">
      <alignment horizontal="center" vertical="center" wrapText="1"/>
      <protection locked="0"/>
    </xf>
    <xf numFmtId="0" fontId="6" fillId="7" borderId="16" xfId="0" applyFont="1" applyFill="1" applyBorder="1" applyAlignment="1" applyProtection="1">
      <alignment horizontal="center" vertical="center" wrapText="1"/>
      <protection locked="0"/>
    </xf>
    <xf numFmtId="0" fontId="16" fillId="0" borderId="19" xfId="0" applyFont="1" applyBorder="1" applyProtection="1">
      <alignment vertical="center"/>
      <protection locked="0"/>
    </xf>
    <xf numFmtId="0" fontId="16" fillId="0" borderId="20" xfId="0" applyFont="1" applyBorder="1" applyProtection="1">
      <alignment vertical="center"/>
      <protection locked="0"/>
    </xf>
    <xf numFmtId="0" fontId="12" fillId="0" borderId="1" xfId="0" applyFont="1" applyBorder="1" applyProtection="1">
      <alignment vertical="center"/>
      <protection locked="0"/>
    </xf>
    <xf numFmtId="0" fontId="12" fillId="0" borderId="2" xfId="0" applyFont="1" applyBorder="1" applyProtection="1">
      <alignment vertical="center"/>
      <protection locked="0"/>
    </xf>
  </cellXfs>
  <cellStyles count="17">
    <cellStyle name="경고문 2" xfId="16" xr:uid="{00000000-0005-0000-0000-000000000000}"/>
    <cellStyle name="쉼표 [0]" xfId="1" builtinId="6"/>
    <cellStyle name="쉼표 [0] 2" xfId="2" xr:uid="{00000000-0005-0000-0000-000002000000}"/>
    <cellStyle name="쉼표 [0] 2 2" xfId="9" xr:uid="{00000000-0005-0000-0000-000003000000}"/>
    <cellStyle name="쉼표 [0] 2 2 2" xfId="15" xr:uid="{00000000-0005-0000-0000-000004000000}"/>
    <cellStyle name="쉼표 [0] 2 3" xfId="14" xr:uid="{00000000-0005-0000-0000-000005000000}"/>
    <cellStyle name="쉼표 [0] 3" xfId="13" xr:uid="{00000000-0005-0000-0000-000006000000}"/>
    <cellStyle name="쉼표 [0] 5 4" xfId="8" xr:uid="{00000000-0005-0000-0000-000007000000}"/>
    <cellStyle name="쉼표 [0] 5 4 2" xfId="6" xr:uid="{00000000-0005-0000-0000-000008000000}"/>
    <cellStyle name="쉼표 [0] 6" xfId="4" xr:uid="{00000000-0005-0000-0000-000009000000}"/>
    <cellStyle name="표준" xfId="0" builtinId="0"/>
    <cellStyle name="표준 2" xfId="12" xr:uid="{00000000-0005-0000-0000-00000B000000}"/>
    <cellStyle name="표준 5 4" xfId="7" xr:uid="{00000000-0005-0000-0000-00000C000000}"/>
    <cellStyle name="표준 5 4 2" xfId="5" xr:uid="{00000000-0005-0000-0000-00000D000000}"/>
    <cellStyle name="표준 5 4 2 2" xfId="11" xr:uid="{00000000-0005-0000-0000-00000E000000}"/>
    <cellStyle name="표준 5 4 3" xfId="10" xr:uid="{00000000-0005-0000-0000-00000F000000}"/>
    <cellStyle name="표준 6" xfId="3" xr:uid="{00000000-0005-0000-0000-000010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  <color rgb="FFD7E4BC"/>
      <color rgb="FFB5CD81"/>
      <color rgb="FFC6E0B3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B2:Q27"/>
  <sheetViews>
    <sheetView tabSelected="1" view="pageBreakPreview" zoomScaleNormal="100" zoomScaleSheetLayoutView="100" workbookViewId="0">
      <selection activeCell="G5" sqref="G5"/>
    </sheetView>
  </sheetViews>
  <sheetFormatPr defaultColWidth="9" defaultRowHeight="16.5" x14ac:dyDescent="0.3"/>
  <cols>
    <col min="1" max="1" width="3.125" customWidth="1"/>
    <col min="2" max="2" width="14.125" customWidth="1"/>
    <col min="3" max="3" width="15.25" customWidth="1"/>
    <col min="4" max="11" width="8.375" customWidth="1"/>
    <col min="12" max="12" width="5.125" customWidth="1"/>
    <col min="13" max="14" width="8.375" customWidth="1"/>
  </cols>
  <sheetData>
    <row r="2" spans="2:17" ht="32.25" customHeight="1" x14ac:dyDescent="0.3">
      <c r="B2" s="160" t="s">
        <v>71</v>
      </c>
      <c r="C2" s="160"/>
      <c r="D2" s="160"/>
      <c r="E2" s="160"/>
      <c r="F2" s="160"/>
      <c r="G2" s="160"/>
      <c r="H2" s="160"/>
      <c r="I2" s="160"/>
      <c r="J2" s="160"/>
      <c r="K2" s="160"/>
      <c r="L2" s="6"/>
      <c r="M2" s="6"/>
    </row>
    <row r="3" spans="2:17" ht="20.25" x14ac:dyDescent="0.3">
      <c r="B3" s="161" t="s">
        <v>95</v>
      </c>
      <c r="C3" s="161"/>
      <c r="D3" s="161"/>
      <c r="E3" s="161"/>
      <c r="F3" s="161"/>
      <c r="G3" s="161"/>
      <c r="H3" s="161"/>
      <c r="I3" s="161"/>
      <c r="J3" s="161"/>
      <c r="K3" s="161"/>
      <c r="L3" s="7"/>
      <c r="M3" s="7"/>
    </row>
    <row r="5" spans="2:17" ht="39.75" customHeight="1" x14ac:dyDescent="0.3">
      <c r="B5" s="3" t="s">
        <v>90</v>
      </c>
      <c r="E5" s="98"/>
      <c r="F5" s="99"/>
      <c r="G5" s="100"/>
      <c r="H5" s="100"/>
      <c r="I5" s="101"/>
      <c r="J5" s="101"/>
      <c r="K5" s="101"/>
      <c r="L5" s="100"/>
      <c r="M5" s="102"/>
    </row>
    <row r="6" spans="2:17" ht="19.5" customHeight="1" thickBot="1" x14ac:dyDescent="0.35">
      <c r="B6" s="3"/>
      <c r="E6" s="98"/>
      <c r="F6" s="99"/>
      <c r="G6" s="100"/>
      <c r="H6" s="100"/>
      <c r="K6" s="103" t="s">
        <v>47</v>
      </c>
      <c r="L6" s="100"/>
      <c r="M6" s="102"/>
      <c r="N6" s="103"/>
    </row>
    <row r="7" spans="2:17" ht="39.75" customHeight="1" x14ac:dyDescent="0.3">
      <c r="B7" s="175" t="s">
        <v>94</v>
      </c>
      <c r="C7" s="177" t="s">
        <v>82</v>
      </c>
      <c r="D7" s="164" t="s">
        <v>83</v>
      </c>
      <c r="E7" s="165"/>
      <c r="F7" s="165"/>
      <c r="G7" s="165"/>
      <c r="H7" s="166"/>
      <c r="I7" s="162" t="s">
        <v>93</v>
      </c>
      <c r="J7" s="167" t="s">
        <v>100</v>
      </c>
      <c r="K7" s="168"/>
    </row>
    <row r="8" spans="2:17" ht="39.75" customHeight="1" x14ac:dyDescent="0.3">
      <c r="B8" s="176"/>
      <c r="C8" s="178"/>
      <c r="D8" s="127" t="s">
        <v>87</v>
      </c>
      <c r="E8" s="114" t="s">
        <v>89</v>
      </c>
      <c r="F8" s="114" t="s">
        <v>88</v>
      </c>
      <c r="G8" s="115" t="s">
        <v>86</v>
      </c>
      <c r="H8" s="115" t="s">
        <v>84</v>
      </c>
      <c r="I8" s="163"/>
      <c r="J8" s="169"/>
      <c r="K8" s="170"/>
    </row>
    <row r="9" spans="2:17" ht="39.75" customHeight="1" x14ac:dyDescent="0.3">
      <c r="B9" s="130" t="s">
        <v>96</v>
      </c>
      <c r="C9" s="136">
        <f>I9+J9</f>
        <v>5398</v>
      </c>
      <c r="D9" s="128">
        <v>108</v>
      </c>
      <c r="E9" s="116">
        <v>129</v>
      </c>
      <c r="F9" s="117">
        <v>166</v>
      </c>
      <c r="G9" s="137">
        <v>32</v>
      </c>
      <c r="H9" s="137">
        <v>0</v>
      </c>
      <c r="I9" s="138">
        <f>SUM(D9:H9)</f>
        <v>435</v>
      </c>
      <c r="J9" s="171">
        <v>4963</v>
      </c>
      <c r="K9" s="172"/>
    </row>
    <row r="10" spans="2:17" ht="39.75" customHeight="1" thickBot="1" x14ac:dyDescent="0.35">
      <c r="B10" s="131" t="s">
        <v>85</v>
      </c>
      <c r="C10" s="139">
        <f>I10+J10</f>
        <v>41208</v>
      </c>
      <c r="D10" s="129">
        <v>644</v>
      </c>
      <c r="E10" s="118">
        <v>1023</v>
      </c>
      <c r="F10" s="118">
        <v>1163</v>
      </c>
      <c r="G10" s="118">
        <v>123</v>
      </c>
      <c r="H10" s="118">
        <v>63</v>
      </c>
      <c r="I10" s="140">
        <f>SUM(D10:H10)</f>
        <v>3016</v>
      </c>
      <c r="J10" s="173">
        <v>38192</v>
      </c>
      <c r="K10" s="174"/>
    </row>
    <row r="11" spans="2:17" ht="24.75" customHeight="1" x14ac:dyDescent="0.3">
      <c r="B11" s="3"/>
      <c r="C11" s="3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2:17" ht="38.25" customHeight="1" x14ac:dyDescent="0.3">
      <c r="B12" s="4" t="s">
        <v>72</v>
      </c>
      <c r="C12" s="4"/>
      <c r="D12" s="4"/>
      <c r="E12" s="87"/>
      <c r="F12" s="4"/>
      <c r="G12" s="4"/>
      <c r="H12" s="4"/>
      <c r="I12" s="4"/>
      <c r="J12" s="4"/>
      <c r="K12" s="4"/>
      <c r="L12" s="4"/>
      <c r="M12" s="4"/>
      <c r="Q12" t="s">
        <v>28</v>
      </c>
    </row>
    <row r="13" spans="2:17" ht="17.25" thickBot="1" x14ac:dyDescent="0.35">
      <c r="B13" s="1"/>
      <c r="C13" s="1"/>
      <c r="D13" s="1"/>
      <c r="E13" s="1"/>
      <c r="F13" s="1"/>
      <c r="G13" s="1"/>
      <c r="H13" s="1"/>
      <c r="I13" s="1"/>
      <c r="K13" s="103" t="s">
        <v>47</v>
      </c>
      <c r="L13" s="2"/>
    </row>
    <row r="14" spans="2:17" ht="25.5" customHeight="1" x14ac:dyDescent="0.3">
      <c r="B14" s="86" t="s">
        <v>25</v>
      </c>
      <c r="C14" s="85" t="s">
        <v>4</v>
      </c>
      <c r="D14" s="157" t="s">
        <v>26</v>
      </c>
      <c r="E14" s="157"/>
      <c r="F14" s="157"/>
      <c r="G14" s="157" t="s">
        <v>79</v>
      </c>
      <c r="H14" s="157"/>
      <c r="I14" s="157"/>
      <c r="J14" s="155" t="s">
        <v>30</v>
      </c>
      <c r="K14" s="156"/>
    </row>
    <row r="15" spans="2:17" ht="25.5" customHeight="1" thickBot="1" x14ac:dyDescent="0.35">
      <c r="B15" s="93" t="s">
        <v>96</v>
      </c>
      <c r="C15" s="96">
        <f>SUM(D15:I15)</f>
        <v>46</v>
      </c>
      <c r="D15" s="148">
        <v>42</v>
      </c>
      <c r="E15" s="158"/>
      <c r="F15" s="159"/>
      <c r="G15" s="148">
        <v>4</v>
      </c>
      <c r="H15" s="158"/>
      <c r="I15" s="158"/>
      <c r="J15" s="148" t="s">
        <v>80</v>
      </c>
      <c r="K15" s="149"/>
    </row>
    <row r="16" spans="2:17" ht="27.75" customHeight="1" x14ac:dyDescent="0.3">
      <c r="C16" s="5"/>
    </row>
    <row r="17" spans="2:13" ht="22.5" customHeight="1" x14ac:dyDescent="0.3">
      <c r="B17" s="4" t="s">
        <v>39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2:13" ht="26.25" customHeight="1" thickBot="1" x14ac:dyDescent="0.35">
      <c r="B18" s="1"/>
      <c r="C18" s="1"/>
      <c r="D18" s="1"/>
      <c r="E18" s="1"/>
      <c r="F18" s="1"/>
      <c r="G18" s="1"/>
      <c r="H18" s="1"/>
      <c r="I18" s="1"/>
      <c r="K18" s="103" t="s">
        <v>48</v>
      </c>
      <c r="L18" s="2"/>
    </row>
    <row r="19" spans="2:13" ht="24" customHeight="1" x14ac:dyDescent="0.3">
      <c r="B19" s="86" t="s">
        <v>25</v>
      </c>
      <c r="C19" s="85" t="s">
        <v>4</v>
      </c>
      <c r="D19" s="157" t="s">
        <v>26</v>
      </c>
      <c r="E19" s="157"/>
      <c r="F19" s="157"/>
      <c r="G19" s="157" t="s">
        <v>79</v>
      </c>
      <c r="H19" s="157"/>
      <c r="I19" s="157"/>
      <c r="J19" s="155" t="s">
        <v>30</v>
      </c>
      <c r="K19" s="156"/>
    </row>
    <row r="20" spans="2:13" ht="24" customHeight="1" thickBot="1" x14ac:dyDescent="0.35">
      <c r="B20" s="93" t="s">
        <v>97</v>
      </c>
      <c r="C20" s="95">
        <f>SUM(D20:I20)</f>
        <v>1581</v>
      </c>
      <c r="D20" s="142">
        <v>712</v>
      </c>
      <c r="E20" s="143"/>
      <c r="F20" s="144"/>
      <c r="G20" s="145">
        <v>869</v>
      </c>
      <c r="H20" s="146"/>
      <c r="I20" s="147"/>
      <c r="J20" s="148"/>
      <c r="K20" s="149"/>
    </row>
    <row r="21" spans="2:13" ht="24" customHeight="1" thickBot="1" x14ac:dyDescent="0.35">
      <c r="B21" s="94" t="s">
        <v>60</v>
      </c>
      <c r="C21" s="97">
        <f>SUM(D21:I21)</f>
        <v>10510</v>
      </c>
      <c r="D21" s="152">
        <v>3673</v>
      </c>
      <c r="E21" s="153"/>
      <c r="F21" s="154"/>
      <c r="G21" s="152">
        <v>6837</v>
      </c>
      <c r="H21" s="153"/>
      <c r="I21" s="154"/>
      <c r="J21" s="150"/>
      <c r="K21" s="151"/>
    </row>
    <row r="24" spans="2:13" ht="15.75" customHeight="1" x14ac:dyDescent="0.3"/>
    <row r="25" spans="2:13" ht="22.5" customHeight="1" x14ac:dyDescent="0.3"/>
    <row r="26" spans="2:13" ht="22.5" customHeight="1" x14ac:dyDescent="0.3"/>
    <row r="27" spans="2:13" ht="24" customHeight="1" x14ac:dyDescent="0.3"/>
  </sheetData>
  <mergeCells count="24">
    <mergeCell ref="B2:K2"/>
    <mergeCell ref="B3:K3"/>
    <mergeCell ref="I7:I8"/>
    <mergeCell ref="D7:H7"/>
    <mergeCell ref="J14:K14"/>
    <mergeCell ref="J7:K8"/>
    <mergeCell ref="J9:K9"/>
    <mergeCell ref="J10:K10"/>
    <mergeCell ref="B7:B8"/>
    <mergeCell ref="C7:C8"/>
    <mergeCell ref="J15:K15"/>
    <mergeCell ref="J19:K19"/>
    <mergeCell ref="D14:F14"/>
    <mergeCell ref="G14:I14"/>
    <mergeCell ref="D19:F19"/>
    <mergeCell ref="G19:I19"/>
    <mergeCell ref="D15:F15"/>
    <mergeCell ref="G15:I15"/>
    <mergeCell ref="D20:F20"/>
    <mergeCell ref="G20:I20"/>
    <mergeCell ref="J20:K20"/>
    <mergeCell ref="J21:K21"/>
    <mergeCell ref="D21:F21"/>
    <mergeCell ref="G21:I21"/>
  </mergeCells>
  <phoneticPr fontId="19" type="noConversion"/>
  <pageMargins left="0.55118110236220474" right="0.55118110236220474" top="0.82677165354330717" bottom="0.3937007874015748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58"/>
  <sheetViews>
    <sheetView view="pageBreakPreview" zoomScaleNormal="100" zoomScaleSheetLayoutView="100" workbookViewId="0">
      <selection activeCell="G3" sqref="G3"/>
    </sheetView>
  </sheetViews>
  <sheetFormatPr defaultColWidth="9" defaultRowHeight="16.5" x14ac:dyDescent="0.3"/>
  <cols>
    <col min="1" max="1" width="3.625" customWidth="1"/>
    <col min="2" max="2" width="16.75" customWidth="1"/>
    <col min="3" max="6" width="15.5" customWidth="1"/>
    <col min="7" max="7" width="19" customWidth="1"/>
    <col min="8" max="8" width="5.375" customWidth="1"/>
    <col min="9" max="9" width="6.375" customWidth="1"/>
    <col min="10" max="10" width="12.125" customWidth="1"/>
    <col min="11" max="11" width="13.875" style="106" customWidth="1"/>
    <col min="13" max="13" width="10.125" customWidth="1"/>
    <col min="14" max="14" width="11.625" customWidth="1"/>
  </cols>
  <sheetData>
    <row r="1" spans="1:11" ht="37.5" x14ac:dyDescent="0.3">
      <c r="A1" s="126"/>
      <c r="B1" s="181" t="s">
        <v>73</v>
      </c>
      <c r="C1" s="181"/>
      <c r="D1" s="181"/>
      <c r="E1" s="181"/>
      <c r="F1" s="181"/>
      <c r="G1" s="181"/>
      <c r="H1" s="6"/>
      <c r="I1" s="6"/>
      <c r="J1" s="6"/>
      <c r="K1" s="104"/>
    </row>
    <row r="2" spans="1:11" ht="20.25" x14ac:dyDescent="0.3">
      <c r="A2" s="161" t="s">
        <v>95</v>
      </c>
      <c r="B2" s="161"/>
      <c r="C2" s="161"/>
      <c r="D2" s="161"/>
      <c r="E2" s="161"/>
      <c r="F2" s="161"/>
      <c r="G2" s="161"/>
      <c r="H2" s="161"/>
      <c r="I2" s="7"/>
      <c r="J2" s="7"/>
      <c r="K2" s="105"/>
    </row>
    <row r="3" spans="1:11" ht="17.25" thickBot="1" x14ac:dyDescent="0.35"/>
    <row r="4" spans="1:11" ht="20.25" customHeight="1" x14ac:dyDescent="0.3">
      <c r="B4" s="199" t="s">
        <v>50</v>
      </c>
      <c r="C4" s="182" t="s">
        <v>91</v>
      </c>
      <c r="D4" s="183"/>
      <c r="E4" s="183"/>
      <c r="F4" s="183"/>
      <c r="G4" s="184"/>
      <c r="I4" s="106"/>
      <c r="K4"/>
    </row>
    <row r="5" spans="1:11" ht="20.25" customHeight="1" x14ac:dyDescent="0.3">
      <c r="B5" s="200"/>
      <c r="C5" s="185" t="s">
        <v>37</v>
      </c>
      <c r="D5" s="186"/>
      <c r="E5" s="186"/>
      <c r="F5" s="186"/>
      <c r="G5" s="187"/>
      <c r="I5" s="106"/>
      <c r="K5"/>
    </row>
    <row r="6" spans="1:11" ht="20.25" customHeight="1" thickBot="1" x14ac:dyDescent="0.35">
      <c r="B6" s="201"/>
      <c r="C6" s="188" t="s">
        <v>74</v>
      </c>
      <c r="D6" s="189"/>
      <c r="E6" s="189"/>
      <c r="F6" s="189"/>
      <c r="G6" s="190"/>
      <c r="I6" s="106"/>
      <c r="K6"/>
    </row>
    <row r="7" spans="1:11" x14ac:dyDescent="0.3">
      <c r="B7" s="84"/>
      <c r="C7" s="83"/>
      <c r="D7" s="83"/>
      <c r="E7" s="83"/>
      <c r="F7" s="83"/>
      <c r="G7" s="83"/>
      <c r="H7" s="83"/>
      <c r="I7" s="83"/>
    </row>
    <row r="8" spans="1:11" ht="17.25" thickBot="1" x14ac:dyDescent="0.35">
      <c r="B8" s="88" t="s">
        <v>76</v>
      </c>
      <c r="C8" s="88"/>
      <c r="D8" s="88"/>
      <c r="E8" s="88"/>
      <c r="F8" s="88"/>
      <c r="G8" s="88"/>
      <c r="H8" s="88"/>
      <c r="I8" s="88"/>
      <c r="J8" s="88"/>
    </row>
    <row r="9" spans="1:11" x14ac:dyDescent="0.3">
      <c r="B9" s="202" t="s">
        <v>25</v>
      </c>
      <c r="C9" s="204" t="s">
        <v>54</v>
      </c>
      <c r="D9" s="204" t="s">
        <v>66</v>
      </c>
      <c r="E9" s="204"/>
      <c r="F9" s="204"/>
      <c r="G9" s="179" t="s">
        <v>98</v>
      </c>
      <c r="H9" s="106"/>
      <c r="K9"/>
    </row>
    <row r="10" spans="1:11" x14ac:dyDescent="0.3">
      <c r="B10" s="203"/>
      <c r="C10" s="205"/>
      <c r="D10" s="90" t="s">
        <v>75</v>
      </c>
      <c r="E10" s="90" t="s">
        <v>78</v>
      </c>
      <c r="F10" s="89" t="s">
        <v>8</v>
      </c>
      <c r="G10" s="180"/>
      <c r="H10" s="106"/>
      <c r="K10"/>
    </row>
    <row r="11" spans="1:11" x14ac:dyDescent="0.25">
      <c r="B11" s="112">
        <v>46266</v>
      </c>
      <c r="C11" s="91">
        <f>F11+G11</f>
        <v>213</v>
      </c>
      <c r="D11" s="124">
        <v>11</v>
      </c>
      <c r="E11" s="124">
        <v>9</v>
      </c>
      <c r="F11" s="92">
        <f>SUM(D11:E11)</f>
        <v>20</v>
      </c>
      <c r="G11" s="120">
        <v>193</v>
      </c>
      <c r="H11" s="106"/>
      <c r="K11"/>
    </row>
    <row r="12" spans="1:11" x14ac:dyDescent="0.25">
      <c r="B12" s="112">
        <v>46267</v>
      </c>
      <c r="C12" s="91">
        <f t="shared" ref="C12:C40" si="0">F12+G12</f>
        <v>260</v>
      </c>
      <c r="D12" s="124">
        <v>5</v>
      </c>
      <c r="E12" s="124">
        <v>4</v>
      </c>
      <c r="F12" s="92">
        <f t="shared" ref="F12:F40" si="1">SUM(D12:E12)</f>
        <v>9</v>
      </c>
      <c r="G12" s="120">
        <v>251</v>
      </c>
      <c r="H12" s="106"/>
      <c r="K12"/>
    </row>
    <row r="13" spans="1:11" x14ac:dyDescent="0.25">
      <c r="B13" s="112">
        <v>46268</v>
      </c>
      <c r="C13" s="91">
        <f t="shared" si="0"/>
        <v>213</v>
      </c>
      <c r="D13" s="124">
        <v>11</v>
      </c>
      <c r="E13" s="124">
        <v>8</v>
      </c>
      <c r="F13" s="92">
        <f t="shared" si="1"/>
        <v>19</v>
      </c>
      <c r="G13" s="119">
        <v>194</v>
      </c>
      <c r="H13" s="106"/>
      <c r="K13"/>
    </row>
    <row r="14" spans="1:11" x14ac:dyDescent="0.25">
      <c r="B14" s="112">
        <v>46269</v>
      </c>
      <c r="C14" s="91">
        <f t="shared" si="0"/>
        <v>205</v>
      </c>
      <c r="D14" s="124">
        <v>8</v>
      </c>
      <c r="E14" s="124">
        <v>1</v>
      </c>
      <c r="F14" s="92">
        <f t="shared" si="1"/>
        <v>9</v>
      </c>
      <c r="G14" s="120">
        <v>196</v>
      </c>
      <c r="H14" s="106"/>
      <c r="K14"/>
    </row>
    <row r="15" spans="1:11" x14ac:dyDescent="0.25">
      <c r="B15" s="112">
        <v>46270</v>
      </c>
      <c r="C15" s="91">
        <f t="shared" si="0"/>
        <v>148</v>
      </c>
      <c r="D15" s="124">
        <v>3</v>
      </c>
      <c r="E15" s="124">
        <v>7</v>
      </c>
      <c r="F15" s="92">
        <f t="shared" si="1"/>
        <v>10</v>
      </c>
      <c r="G15" s="120">
        <v>138</v>
      </c>
      <c r="H15" s="106"/>
      <c r="K15"/>
    </row>
    <row r="16" spans="1:11" x14ac:dyDescent="0.25">
      <c r="B16" s="112">
        <v>46271</v>
      </c>
      <c r="C16" s="91">
        <f t="shared" si="0"/>
        <v>234</v>
      </c>
      <c r="D16" s="124">
        <v>9</v>
      </c>
      <c r="E16" s="124">
        <v>9</v>
      </c>
      <c r="F16" s="92">
        <f t="shared" si="1"/>
        <v>18</v>
      </c>
      <c r="G16" s="120">
        <v>216</v>
      </c>
      <c r="H16" s="106"/>
      <c r="K16"/>
    </row>
    <row r="17" spans="2:11" x14ac:dyDescent="0.25">
      <c r="B17" s="113">
        <v>46272</v>
      </c>
      <c r="C17" s="135" t="s">
        <v>99</v>
      </c>
      <c r="D17" s="141" t="s">
        <v>99</v>
      </c>
      <c r="E17" s="141" t="s">
        <v>99</v>
      </c>
      <c r="F17" s="132">
        <f t="shared" si="1"/>
        <v>0</v>
      </c>
      <c r="G17" s="133" t="s">
        <v>99</v>
      </c>
      <c r="H17" s="106"/>
      <c r="K17"/>
    </row>
    <row r="18" spans="2:11" x14ac:dyDescent="0.25">
      <c r="B18" s="112">
        <v>46273</v>
      </c>
      <c r="C18" s="91">
        <f t="shared" si="0"/>
        <v>177</v>
      </c>
      <c r="D18" s="124">
        <v>14</v>
      </c>
      <c r="E18" s="124">
        <v>6</v>
      </c>
      <c r="F18" s="92">
        <f t="shared" si="1"/>
        <v>20</v>
      </c>
      <c r="G18" s="120">
        <v>157</v>
      </c>
      <c r="H18" s="106"/>
      <c r="K18"/>
    </row>
    <row r="19" spans="2:11" x14ac:dyDescent="0.25">
      <c r="B19" s="112">
        <v>46274</v>
      </c>
      <c r="C19" s="91">
        <f t="shared" si="0"/>
        <v>317</v>
      </c>
      <c r="D19" s="124">
        <v>6</v>
      </c>
      <c r="E19" s="124">
        <v>5</v>
      </c>
      <c r="F19" s="92">
        <f t="shared" si="1"/>
        <v>11</v>
      </c>
      <c r="G19" s="120">
        <v>306</v>
      </c>
      <c r="H19" s="106"/>
      <c r="K19"/>
    </row>
    <row r="20" spans="2:11" x14ac:dyDescent="0.25">
      <c r="B20" s="112">
        <v>46275</v>
      </c>
      <c r="C20" s="91">
        <f t="shared" si="0"/>
        <v>215</v>
      </c>
      <c r="D20" s="124">
        <v>10</v>
      </c>
      <c r="E20" s="124">
        <v>5</v>
      </c>
      <c r="F20" s="92">
        <f t="shared" si="1"/>
        <v>15</v>
      </c>
      <c r="G20" s="119">
        <v>200</v>
      </c>
      <c r="H20" s="106"/>
      <c r="K20"/>
    </row>
    <row r="21" spans="2:11" x14ac:dyDescent="0.25">
      <c r="B21" s="112">
        <v>46276</v>
      </c>
      <c r="C21" s="91">
        <f t="shared" si="0"/>
        <v>194</v>
      </c>
      <c r="D21" s="124">
        <v>13</v>
      </c>
      <c r="E21" s="124">
        <v>6</v>
      </c>
      <c r="F21" s="92">
        <f t="shared" si="1"/>
        <v>19</v>
      </c>
      <c r="G21" s="120">
        <v>175</v>
      </c>
      <c r="H21" s="106"/>
      <c r="K21"/>
    </row>
    <row r="22" spans="2:11" x14ac:dyDescent="0.25">
      <c r="B22" s="112">
        <v>46277</v>
      </c>
      <c r="C22" s="91">
        <f t="shared" si="0"/>
        <v>216</v>
      </c>
      <c r="D22" s="124">
        <v>2</v>
      </c>
      <c r="E22" s="124">
        <v>3</v>
      </c>
      <c r="F22" s="92">
        <f t="shared" si="1"/>
        <v>5</v>
      </c>
      <c r="G22" s="120">
        <v>211</v>
      </c>
      <c r="H22" s="106"/>
      <c r="K22"/>
    </row>
    <row r="23" spans="2:11" x14ac:dyDescent="0.25">
      <c r="B23" s="112">
        <v>46278</v>
      </c>
      <c r="C23" s="91">
        <f t="shared" si="0"/>
        <v>285</v>
      </c>
      <c r="D23" s="124">
        <v>24</v>
      </c>
      <c r="E23" s="124">
        <v>12</v>
      </c>
      <c r="F23" s="92">
        <f t="shared" si="1"/>
        <v>36</v>
      </c>
      <c r="G23" s="120">
        <v>249</v>
      </c>
      <c r="H23" s="106"/>
      <c r="K23"/>
    </row>
    <row r="24" spans="2:11" x14ac:dyDescent="0.25">
      <c r="B24" s="113">
        <v>46279</v>
      </c>
      <c r="C24" s="135" t="s">
        <v>99</v>
      </c>
      <c r="D24" s="141" t="s">
        <v>99</v>
      </c>
      <c r="E24" s="141" t="s">
        <v>99</v>
      </c>
      <c r="F24" s="132">
        <f t="shared" si="1"/>
        <v>0</v>
      </c>
      <c r="G24" s="133" t="s">
        <v>99</v>
      </c>
      <c r="H24" s="106"/>
      <c r="K24"/>
    </row>
    <row r="25" spans="2:11" x14ac:dyDescent="0.25">
      <c r="B25" s="112">
        <v>46280</v>
      </c>
      <c r="C25" s="91">
        <f t="shared" si="0"/>
        <v>198</v>
      </c>
      <c r="D25" s="124">
        <v>5</v>
      </c>
      <c r="E25" s="124">
        <v>12</v>
      </c>
      <c r="F25" s="92">
        <f t="shared" si="1"/>
        <v>17</v>
      </c>
      <c r="G25" s="120">
        <v>181</v>
      </c>
      <c r="H25" s="106"/>
      <c r="K25"/>
    </row>
    <row r="26" spans="2:11" x14ac:dyDescent="0.25">
      <c r="B26" s="112">
        <v>46281</v>
      </c>
      <c r="C26" s="91">
        <f t="shared" si="0"/>
        <v>239</v>
      </c>
      <c r="D26" s="124">
        <v>10</v>
      </c>
      <c r="E26" s="124">
        <v>1</v>
      </c>
      <c r="F26" s="92">
        <f t="shared" si="1"/>
        <v>11</v>
      </c>
      <c r="G26" s="120">
        <v>228</v>
      </c>
      <c r="H26" s="106"/>
      <c r="K26"/>
    </row>
    <row r="27" spans="2:11" x14ac:dyDescent="0.25">
      <c r="B27" s="112">
        <v>46282</v>
      </c>
      <c r="C27" s="91">
        <f t="shared" si="0"/>
        <v>264</v>
      </c>
      <c r="D27" s="124">
        <v>15</v>
      </c>
      <c r="E27" s="124">
        <v>7</v>
      </c>
      <c r="F27" s="92">
        <f t="shared" si="1"/>
        <v>22</v>
      </c>
      <c r="G27" s="119">
        <v>242</v>
      </c>
      <c r="H27" s="106"/>
      <c r="K27"/>
    </row>
    <row r="28" spans="2:11" x14ac:dyDescent="0.25">
      <c r="B28" s="112">
        <v>46283</v>
      </c>
      <c r="C28" s="91">
        <f t="shared" si="0"/>
        <v>244</v>
      </c>
      <c r="D28" s="124">
        <v>16</v>
      </c>
      <c r="E28" s="124">
        <v>5</v>
      </c>
      <c r="F28" s="92">
        <f t="shared" si="1"/>
        <v>21</v>
      </c>
      <c r="G28" s="120">
        <v>223</v>
      </c>
      <c r="H28" s="106"/>
      <c r="K28"/>
    </row>
    <row r="29" spans="2:11" x14ac:dyDescent="0.25">
      <c r="B29" s="112">
        <v>46284</v>
      </c>
      <c r="C29" s="91">
        <f t="shared" si="0"/>
        <v>160</v>
      </c>
      <c r="D29" s="124">
        <v>8</v>
      </c>
      <c r="E29" s="124">
        <v>4</v>
      </c>
      <c r="F29" s="92">
        <f t="shared" si="1"/>
        <v>12</v>
      </c>
      <c r="G29" s="120">
        <v>148</v>
      </c>
      <c r="H29" s="106"/>
      <c r="K29"/>
    </row>
    <row r="30" spans="2:11" x14ac:dyDescent="0.25">
      <c r="B30" s="112">
        <v>46285</v>
      </c>
      <c r="C30" s="91">
        <f t="shared" si="0"/>
        <v>571</v>
      </c>
      <c r="D30" s="124">
        <v>17</v>
      </c>
      <c r="E30" s="124">
        <v>6</v>
      </c>
      <c r="F30" s="92">
        <f t="shared" si="1"/>
        <v>23</v>
      </c>
      <c r="G30" s="120">
        <v>548</v>
      </c>
      <c r="H30" s="106"/>
      <c r="K30"/>
    </row>
    <row r="31" spans="2:11" x14ac:dyDescent="0.25">
      <c r="B31" s="113">
        <v>46286</v>
      </c>
      <c r="C31" s="135" t="s">
        <v>99</v>
      </c>
      <c r="D31" s="141" t="s">
        <v>99</v>
      </c>
      <c r="E31" s="141" t="s">
        <v>99</v>
      </c>
      <c r="F31" s="132">
        <f t="shared" si="1"/>
        <v>0</v>
      </c>
      <c r="G31" s="133" t="s">
        <v>99</v>
      </c>
      <c r="H31" s="106"/>
      <c r="K31"/>
    </row>
    <row r="32" spans="2:11" x14ac:dyDescent="0.25">
      <c r="B32" s="112">
        <v>46287</v>
      </c>
      <c r="C32" s="91">
        <f t="shared" si="0"/>
        <v>138</v>
      </c>
      <c r="D32" s="124">
        <v>19</v>
      </c>
      <c r="E32" s="124">
        <v>10</v>
      </c>
      <c r="F32" s="92">
        <f t="shared" si="1"/>
        <v>29</v>
      </c>
      <c r="G32" s="120">
        <v>109</v>
      </c>
      <c r="H32" s="106"/>
      <c r="K32"/>
    </row>
    <row r="33" spans="2:11" x14ac:dyDescent="0.25">
      <c r="B33" s="112">
        <v>46288</v>
      </c>
      <c r="C33" s="91">
        <f t="shared" si="0"/>
        <v>248</v>
      </c>
      <c r="D33" s="124">
        <v>10</v>
      </c>
      <c r="E33" s="124">
        <v>15</v>
      </c>
      <c r="F33" s="92">
        <f t="shared" si="1"/>
        <v>25</v>
      </c>
      <c r="G33" s="120">
        <v>223</v>
      </c>
      <c r="H33" s="106"/>
      <c r="K33"/>
    </row>
    <row r="34" spans="2:11" x14ac:dyDescent="0.25">
      <c r="B34" s="113">
        <v>46289</v>
      </c>
      <c r="C34" s="135" t="s">
        <v>99</v>
      </c>
      <c r="D34" s="141" t="s">
        <v>99</v>
      </c>
      <c r="E34" s="141" t="s">
        <v>99</v>
      </c>
      <c r="F34" s="132">
        <f t="shared" si="1"/>
        <v>0</v>
      </c>
      <c r="G34" s="134" t="s">
        <v>99</v>
      </c>
      <c r="H34" s="106"/>
      <c r="K34"/>
    </row>
    <row r="35" spans="2:11" x14ac:dyDescent="0.25">
      <c r="B35" s="113">
        <v>46290</v>
      </c>
      <c r="C35" s="135" t="s">
        <v>99</v>
      </c>
      <c r="D35" s="141" t="s">
        <v>99</v>
      </c>
      <c r="E35" s="141" t="s">
        <v>99</v>
      </c>
      <c r="F35" s="132">
        <f t="shared" si="1"/>
        <v>0</v>
      </c>
      <c r="G35" s="133" t="s">
        <v>99</v>
      </c>
      <c r="H35" s="106"/>
      <c r="K35"/>
    </row>
    <row r="36" spans="2:11" x14ac:dyDescent="0.25">
      <c r="B36" s="113">
        <v>46291</v>
      </c>
      <c r="C36" s="135" t="s">
        <v>99</v>
      </c>
      <c r="D36" s="141" t="s">
        <v>99</v>
      </c>
      <c r="E36" s="141" t="s">
        <v>99</v>
      </c>
      <c r="F36" s="132">
        <f t="shared" si="1"/>
        <v>0</v>
      </c>
      <c r="G36" s="133" t="s">
        <v>99</v>
      </c>
      <c r="H36" s="106"/>
      <c r="K36"/>
    </row>
    <row r="37" spans="2:11" x14ac:dyDescent="0.25">
      <c r="B37" s="112">
        <v>46292</v>
      </c>
      <c r="C37" s="91">
        <f t="shared" si="0"/>
        <v>221</v>
      </c>
      <c r="D37" s="124">
        <v>15</v>
      </c>
      <c r="E37" s="124">
        <v>9</v>
      </c>
      <c r="F37" s="92">
        <f t="shared" si="1"/>
        <v>24</v>
      </c>
      <c r="G37" s="120">
        <v>197</v>
      </c>
      <c r="H37" s="106"/>
      <c r="K37"/>
    </row>
    <row r="38" spans="2:11" x14ac:dyDescent="0.25">
      <c r="B38" s="113">
        <v>46293</v>
      </c>
      <c r="C38" s="135" t="s">
        <v>99</v>
      </c>
      <c r="D38" s="141" t="s">
        <v>99</v>
      </c>
      <c r="E38" s="141" t="s">
        <v>99</v>
      </c>
      <c r="F38" s="132">
        <f t="shared" si="1"/>
        <v>0</v>
      </c>
      <c r="G38" s="133" t="s">
        <v>99</v>
      </c>
      <c r="H38" s="106"/>
      <c r="K38"/>
    </row>
    <row r="39" spans="2:11" x14ac:dyDescent="0.25">
      <c r="B39" s="112">
        <v>46294</v>
      </c>
      <c r="C39" s="91">
        <f t="shared" si="0"/>
        <v>191</v>
      </c>
      <c r="D39" s="124">
        <v>15</v>
      </c>
      <c r="E39" s="124">
        <v>10</v>
      </c>
      <c r="F39" s="92">
        <f t="shared" si="1"/>
        <v>25</v>
      </c>
      <c r="G39" s="120">
        <v>166</v>
      </c>
      <c r="H39" s="106"/>
      <c r="K39"/>
    </row>
    <row r="40" spans="2:11" x14ac:dyDescent="0.25">
      <c r="B40" s="112">
        <v>46295</v>
      </c>
      <c r="C40" s="91">
        <f t="shared" si="0"/>
        <v>247</v>
      </c>
      <c r="D40" s="124">
        <v>28</v>
      </c>
      <c r="E40" s="124">
        <v>7</v>
      </c>
      <c r="F40" s="92">
        <f t="shared" si="1"/>
        <v>35</v>
      </c>
      <c r="G40" s="120">
        <v>212</v>
      </c>
      <c r="H40" s="106"/>
      <c r="K40"/>
    </row>
    <row r="41" spans="2:11" ht="17.25" thickBot="1" x14ac:dyDescent="0.35">
      <c r="B41" s="121" t="s">
        <v>77</v>
      </c>
      <c r="C41" s="122">
        <f>F41+G41</f>
        <v>5398</v>
      </c>
      <c r="D41" s="122">
        <f>SUM(D11:D40)</f>
        <v>274</v>
      </c>
      <c r="E41" s="122">
        <f>SUM(E11:E40)</f>
        <v>161</v>
      </c>
      <c r="F41" s="122">
        <f>SUM(F11:F40)</f>
        <v>435</v>
      </c>
      <c r="G41" s="123">
        <f>SUM(G11:G40)</f>
        <v>4963</v>
      </c>
      <c r="H41" s="106"/>
      <c r="K41"/>
    </row>
    <row r="43" spans="2:11" ht="17.25" thickBot="1" x14ac:dyDescent="0.35">
      <c r="B43" s="125" t="s">
        <v>101</v>
      </c>
    </row>
    <row r="44" spans="2:11" x14ac:dyDescent="0.3">
      <c r="B44" s="191" t="s">
        <v>32</v>
      </c>
      <c r="C44" s="193" t="s">
        <v>52</v>
      </c>
      <c r="D44" s="195" t="s">
        <v>81</v>
      </c>
      <c r="E44" s="197" t="s">
        <v>92</v>
      </c>
    </row>
    <row r="45" spans="2:11" x14ac:dyDescent="0.3">
      <c r="B45" s="192"/>
      <c r="C45" s="194"/>
      <c r="D45" s="196"/>
      <c r="E45" s="198"/>
    </row>
    <row r="46" spans="2:11" x14ac:dyDescent="0.3">
      <c r="B46" s="78" t="s">
        <v>14</v>
      </c>
      <c r="C46" s="108">
        <f>SUM(D46:E46)</f>
        <v>3362</v>
      </c>
      <c r="D46" s="108">
        <v>372</v>
      </c>
      <c r="E46" s="109">
        <v>2990</v>
      </c>
    </row>
    <row r="47" spans="2:11" x14ac:dyDescent="0.3">
      <c r="B47" s="78" t="s">
        <v>11</v>
      </c>
      <c r="C47" s="108">
        <f t="shared" ref="C47:C54" si="2">SUM(D47:E47)</f>
        <v>2753</v>
      </c>
      <c r="D47" s="108">
        <v>313</v>
      </c>
      <c r="E47" s="109">
        <v>2440</v>
      </c>
    </row>
    <row r="48" spans="2:11" x14ac:dyDescent="0.3">
      <c r="B48" s="78" t="s">
        <v>23</v>
      </c>
      <c r="C48" s="108">
        <f t="shared" si="2"/>
        <v>4265</v>
      </c>
      <c r="D48" s="108">
        <v>418</v>
      </c>
      <c r="E48" s="109">
        <v>3847</v>
      </c>
    </row>
    <row r="49" spans="2:5" x14ac:dyDescent="0.3">
      <c r="B49" s="78" t="s">
        <v>24</v>
      </c>
      <c r="C49" s="108">
        <f t="shared" si="2"/>
        <v>5172</v>
      </c>
      <c r="D49" s="108">
        <v>433</v>
      </c>
      <c r="E49" s="109">
        <v>4739</v>
      </c>
    </row>
    <row r="50" spans="2:5" x14ac:dyDescent="0.3">
      <c r="B50" s="78" t="s">
        <v>19</v>
      </c>
      <c r="C50" s="108">
        <f t="shared" si="2"/>
        <v>4001</v>
      </c>
      <c r="D50" s="108">
        <v>369</v>
      </c>
      <c r="E50" s="109">
        <v>3632</v>
      </c>
    </row>
    <row r="51" spans="2:5" x14ac:dyDescent="0.3">
      <c r="B51" s="78" t="s">
        <v>31</v>
      </c>
      <c r="C51" s="108">
        <f t="shared" si="2"/>
        <v>3647</v>
      </c>
      <c r="D51" s="108">
        <v>232</v>
      </c>
      <c r="E51" s="109">
        <v>3415</v>
      </c>
    </row>
    <row r="52" spans="2:5" x14ac:dyDescent="0.3">
      <c r="B52" s="78" t="s">
        <v>22</v>
      </c>
      <c r="C52" s="108">
        <f t="shared" si="2"/>
        <v>5719</v>
      </c>
      <c r="D52" s="108">
        <v>56</v>
      </c>
      <c r="E52" s="109">
        <v>5663</v>
      </c>
    </row>
    <row r="53" spans="2:5" x14ac:dyDescent="0.3">
      <c r="B53" s="78" t="s">
        <v>29</v>
      </c>
      <c r="C53" s="108">
        <f t="shared" si="2"/>
        <v>6891</v>
      </c>
      <c r="D53" s="108">
        <v>388</v>
      </c>
      <c r="E53" s="109">
        <v>6503</v>
      </c>
    </row>
    <row r="54" spans="2:5" x14ac:dyDescent="0.3">
      <c r="B54" s="78" t="s">
        <v>27</v>
      </c>
      <c r="C54" s="108">
        <f t="shared" si="2"/>
        <v>5398</v>
      </c>
      <c r="D54" s="108">
        <v>435</v>
      </c>
      <c r="E54" s="109">
        <v>4963</v>
      </c>
    </row>
    <row r="55" spans="2:5" x14ac:dyDescent="0.3">
      <c r="B55" s="78" t="s">
        <v>20</v>
      </c>
      <c r="C55" s="108"/>
      <c r="D55" s="108"/>
      <c r="E55" s="109"/>
    </row>
    <row r="56" spans="2:5" x14ac:dyDescent="0.3">
      <c r="B56" s="78" t="s">
        <v>33</v>
      </c>
      <c r="C56" s="108"/>
      <c r="D56" s="108"/>
      <c r="E56" s="109"/>
    </row>
    <row r="57" spans="2:5" x14ac:dyDescent="0.3">
      <c r="B57" s="78" t="s">
        <v>5</v>
      </c>
      <c r="C57" s="108"/>
      <c r="D57" s="108"/>
      <c r="E57" s="109"/>
    </row>
    <row r="58" spans="2:5" ht="17.25" thickBot="1" x14ac:dyDescent="0.35">
      <c r="B58" s="107" t="s">
        <v>46</v>
      </c>
      <c r="C58" s="110">
        <f>SUM(C46:C57)</f>
        <v>41208</v>
      </c>
      <c r="D58" s="110">
        <f>SUM(D46:D57)</f>
        <v>3016</v>
      </c>
      <c r="E58" s="111">
        <f>SUM(E46:E57)</f>
        <v>38192</v>
      </c>
    </row>
  </sheetData>
  <mergeCells count="14">
    <mergeCell ref="B44:B45"/>
    <mergeCell ref="C44:C45"/>
    <mergeCell ref="D44:D45"/>
    <mergeCell ref="E44:E45"/>
    <mergeCell ref="B4:B6"/>
    <mergeCell ref="B9:B10"/>
    <mergeCell ref="C9:C10"/>
    <mergeCell ref="D9:F9"/>
    <mergeCell ref="G9:G10"/>
    <mergeCell ref="B1:G1"/>
    <mergeCell ref="C4:G4"/>
    <mergeCell ref="C5:G5"/>
    <mergeCell ref="C6:G6"/>
    <mergeCell ref="A2:H2"/>
  </mergeCells>
  <phoneticPr fontId="19" type="noConversion"/>
  <pageMargins left="0.51181102362204722" right="0.51181102362204722" top="0.55118110236220474" bottom="0.55118110236220474" header="0.31496062992125984" footer="0.31496062992125984"/>
  <pageSetup paperSize="9" scale="75" orientation="portrait" r:id="rId1"/>
  <rowBreaks count="1" manualBreakCount="1">
    <brk id="7" max="16383" man="1"/>
  </rowBreaks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8">
    <pageSetUpPr fitToPage="1"/>
  </sheetPr>
  <dimension ref="A1:P55"/>
  <sheetViews>
    <sheetView topLeftCell="A12" zoomScaleNormal="100" zoomScaleSheetLayoutView="100" workbookViewId="0">
      <selection activeCell="L23" sqref="L23:P30"/>
    </sheetView>
  </sheetViews>
  <sheetFormatPr defaultColWidth="9" defaultRowHeight="16.5" x14ac:dyDescent="0.3"/>
  <cols>
    <col min="1" max="9" width="10.75" customWidth="1"/>
  </cols>
  <sheetData>
    <row r="1" spans="1:15" ht="37.5" x14ac:dyDescent="0.3">
      <c r="A1" s="160" t="s">
        <v>40</v>
      </c>
      <c r="B1" s="160"/>
      <c r="C1" s="160"/>
      <c r="D1" s="160"/>
      <c r="E1" s="160"/>
      <c r="F1" s="160"/>
      <c r="G1" s="160"/>
      <c r="H1" s="160"/>
      <c r="I1" s="160"/>
      <c r="J1" s="6"/>
      <c r="K1" s="6"/>
      <c r="L1" s="6"/>
      <c r="M1" s="6"/>
      <c r="N1" s="6"/>
      <c r="O1" s="6"/>
    </row>
    <row r="2" spans="1:15" ht="20.25" x14ac:dyDescent="0.3">
      <c r="A2" s="161" t="s">
        <v>51</v>
      </c>
      <c r="B2" s="161"/>
      <c r="C2" s="161"/>
      <c r="D2" s="161"/>
      <c r="E2" s="161"/>
      <c r="F2" s="161"/>
      <c r="G2" s="161"/>
      <c r="H2" s="161"/>
      <c r="I2" s="161"/>
      <c r="J2" s="7"/>
      <c r="K2" s="7"/>
      <c r="L2" s="7"/>
      <c r="M2" s="7"/>
      <c r="N2" s="7"/>
      <c r="O2" s="7"/>
    </row>
    <row r="3" spans="1:15" x14ac:dyDescent="0.3">
      <c r="A3" t="s">
        <v>12</v>
      </c>
    </row>
    <row r="4" spans="1:15" x14ac:dyDescent="0.3">
      <c r="A4" s="225" t="s">
        <v>50</v>
      </c>
      <c r="B4" s="227" t="s">
        <v>70</v>
      </c>
      <c r="C4" s="227"/>
      <c r="D4" s="227"/>
      <c r="E4" s="227"/>
      <c r="F4" s="227"/>
      <c r="G4" s="227"/>
      <c r="H4" s="227"/>
      <c r="I4" s="228"/>
    </row>
    <row r="5" spans="1:15" x14ac:dyDescent="0.3">
      <c r="A5" s="226"/>
      <c r="B5" s="229" t="s">
        <v>43</v>
      </c>
      <c r="C5" s="229"/>
      <c r="D5" s="229"/>
      <c r="E5" s="229"/>
      <c r="F5" s="229"/>
      <c r="G5" s="229"/>
      <c r="H5" s="229"/>
      <c r="I5" s="230"/>
    </row>
    <row r="6" spans="1:15" x14ac:dyDescent="0.3">
      <c r="A6" s="226"/>
      <c r="B6" s="229" t="s">
        <v>38</v>
      </c>
      <c r="C6" s="229"/>
      <c r="D6" s="229"/>
      <c r="E6" s="229"/>
      <c r="F6" s="229"/>
      <c r="G6" s="229"/>
      <c r="H6" s="229"/>
      <c r="I6" s="230"/>
    </row>
    <row r="7" spans="1:15" x14ac:dyDescent="0.3">
      <c r="A7" s="78" t="s">
        <v>56</v>
      </c>
      <c r="B7" s="32" t="s">
        <v>64</v>
      </c>
      <c r="C7" s="32" t="s">
        <v>63</v>
      </c>
      <c r="D7" s="32" t="s">
        <v>58</v>
      </c>
      <c r="E7" s="32" t="s">
        <v>62</v>
      </c>
      <c r="F7" s="32" t="s">
        <v>68</v>
      </c>
      <c r="G7" s="32" t="s">
        <v>65</v>
      </c>
      <c r="H7" s="32" t="s">
        <v>59</v>
      </c>
      <c r="I7" s="79" t="s">
        <v>30</v>
      </c>
    </row>
    <row r="8" spans="1:15" x14ac:dyDescent="0.3">
      <c r="A8" s="207" t="s">
        <v>17</v>
      </c>
      <c r="B8" s="220" t="s">
        <v>36</v>
      </c>
      <c r="C8" s="8" t="s">
        <v>2</v>
      </c>
      <c r="D8" s="8" t="s">
        <v>2</v>
      </c>
      <c r="E8" s="8" t="s">
        <v>2</v>
      </c>
      <c r="F8" s="8" t="s">
        <v>2</v>
      </c>
      <c r="G8" s="8" t="s">
        <v>61</v>
      </c>
      <c r="H8" s="8" t="s">
        <v>3</v>
      </c>
      <c r="I8" s="9"/>
    </row>
    <row r="9" spans="1:15" x14ac:dyDescent="0.3">
      <c r="A9" s="219"/>
      <c r="B9" s="221"/>
      <c r="C9" s="10"/>
      <c r="D9" s="10"/>
      <c r="E9" s="10"/>
      <c r="F9" s="10" t="s">
        <v>34</v>
      </c>
      <c r="G9" s="10" t="s">
        <v>2</v>
      </c>
      <c r="H9" s="10" t="s">
        <v>9</v>
      </c>
      <c r="I9" s="11"/>
    </row>
    <row r="10" spans="1:15" x14ac:dyDescent="0.3">
      <c r="A10" t="s">
        <v>41</v>
      </c>
    </row>
    <row r="11" spans="1:15" x14ac:dyDescent="0.3">
      <c r="A11" s="206" t="s">
        <v>25</v>
      </c>
      <c r="B11" s="222" t="s">
        <v>54</v>
      </c>
      <c r="C11" s="224" t="s">
        <v>66</v>
      </c>
      <c r="D11" s="212"/>
      <c r="E11" s="212"/>
      <c r="F11" s="212" t="s">
        <v>13</v>
      </c>
      <c r="G11" s="212"/>
      <c r="H11" s="212"/>
      <c r="I11" s="213" t="s">
        <v>30</v>
      </c>
    </row>
    <row r="12" spans="1:15" x14ac:dyDescent="0.3">
      <c r="A12" s="207"/>
      <c r="B12" s="223"/>
      <c r="C12" s="51" t="s">
        <v>6</v>
      </c>
      <c r="D12" s="12" t="s">
        <v>16</v>
      </c>
      <c r="E12" s="13" t="s">
        <v>8</v>
      </c>
      <c r="F12" s="12" t="s">
        <v>26</v>
      </c>
      <c r="G12" s="12" t="s">
        <v>16</v>
      </c>
      <c r="H12" s="13" t="s">
        <v>8</v>
      </c>
      <c r="I12" s="214"/>
    </row>
    <row r="13" spans="1:15" x14ac:dyDescent="0.3">
      <c r="A13" s="74" t="s">
        <v>63</v>
      </c>
      <c r="B13" s="52">
        <f t="shared" ref="B13:B19" si="0">E13+H13</f>
        <v>200</v>
      </c>
      <c r="C13" s="45"/>
      <c r="D13" s="14"/>
      <c r="E13" s="15">
        <f t="shared" ref="E13:E18" si="1">SUM(C13:D13)</f>
        <v>0</v>
      </c>
      <c r="F13" s="14">
        <v>134</v>
      </c>
      <c r="G13" s="14">
        <v>66</v>
      </c>
      <c r="H13" s="15">
        <f t="shared" ref="H13:H18" si="2">SUM(F13:G13)</f>
        <v>200</v>
      </c>
      <c r="I13" s="16"/>
    </row>
    <row r="14" spans="1:15" x14ac:dyDescent="0.3">
      <c r="A14" s="74" t="s">
        <v>58</v>
      </c>
      <c r="B14" s="52">
        <f t="shared" si="0"/>
        <v>195</v>
      </c>
      <c r="C14" s="45"/>
      <c r="D14" s="14"/>
      <c r="E14" s="15">
        <f t="shared" si="1"/>
        <v>0</v>
      </c>
      <c r="F14" s="14">
        <v>131</v>
      </c>
      <c r="G14" s="14">
        <v>64</v>
      </c>
      <c r="H14" s="15">
        <f t="shared" si="2"/>
        <v>195</v>
      </c>
      <c r="I14" s="16"/>
    </row>
    <row r="15" spans="1:15" x14ac:dyDescent="0.3">
      <c r="A15" s="74" t="s">
        <v>62</v>
      </c>
      <c r="B15" s="52">
        <f t="shared" si="0"/>
        <v>172</v>
      </c>
      <c r="C15" s="45"/>
      <c r="D15" s="14"/>
      <c r="E15" s="15">
        <f t="shared" si="1"/>
        <v>0</v>
      </c>
      <c r="F15" s="17">
        <v>115</v>
      </c>
      <c r="G15" s="17">
        <v>57</v>
      </c>
      <c r="H15" s="15">
        <f t="shared" si="2"/>
        <v>172</v>
      </c>
      <c r="I15" s="16"/>
    </row>
    <row r="16" spans="1:15" x14ac:dyDescent="0.3">
      <c r="A16" s="74" t="s">
        <v>68</v>
      </c>
      <c r="B16" s="52">
        <f t="shared" si="0"/>
        <v>154</v>
      </c>
      <c r="C16" s="46"/>
      <c r="D16" s="18"/>
      <c r="E16" s="15">
        <f t="shared" si="1"/>
        <v>0</v>
      </c>
      <c r="F16" s="17">
        <v>103</v>
      </c>
      <c r="G16" s="17">
        <v>51</v>
      </c>
      <c r="H16" s="15">
        <f t="shared" si="2"/>
        <v>154</v>
      </c>
      <c r="I16" s="16"/>
    </row>
    <row r="17" spans="1:16" x14ac:dyDescent="0.3">
      <c r="A17" s="74" t="s">
        <v>65</v>
      </c>
      <c r="B17" s="52">
        <f t="shared" si="0"/>
        <v>130</v>
      </c>
      <c r="C17" s="46"/>
      <c r="D17" s="18"/>
      <c r="E17" s="15">
        <f t="shared" si="1"/>
        <v>0</v>
      </c>
      <c r="F17" s="17">
        <v>87</v>
      </c>
      <c r="G17" s="17">
        <v>43</v>
      </c>
      <c r="H17" s="15">
        <f t="shared" si="2"/>
        <v>130</v>
      </c>
      <c r="I17" s="16"/>
    </row>
    <row r="18" spans="1:16" x14ac:dyDescent="0.3">
      <c r="A18" s="75" t="s">
        <v>59</v>
      </c>
      <c r="B18" s="53">
        <f t="shared" si="0"/>
        <v>129</v>
      </c>
      <c r="C18" s="47"/>
      <c r="D18" s="41"/>
      <c r="E18" s="42">
        <f t="shared" si="1"/>
        <v>0</v>
      </c>
      <c r="F18" s="43">
        <v>86</v>
      </c>
      <c r="G18" s="43">
        <v>43</v>
      </c>
      <c r="H18" s="42">
        <f t="shared" si="2"/>
        <v>129</v>
      </c>
      <c r="I18" s="44"/>
    </row>
    <row r="19" spans="1:16" x14ac:dyDescent="0.3">
      <c r="A19" s="36" t="s">
        <v>69</v>
      </c>
      <c r="B19" s="54">
        <f t="shared" si="0"/>
        <v>980</v>
      </c>
      <c r="C19" s="48">
        <f t="shared" ref="C19:H19" si="3">SUM(C13:C18)</f>
        <v>0</v>
      </c>
      <c r="D19" s="37">
        <f t="shared" si="3"/>
        <v>0</v>
      </c>
      <c r="E19" s="38">
        <f t="shared" si="3"/>
        <v>0</v>
      </c>
      <c r="F19" s="37">
        <f>SUM(F13:F18)</f>
        <v>656</v>
      </c>
      <c r="G19" s="37">
        <f>SUM(G13:G18)</f>
        <v>324</v>
      </c>
      <c r="H19" s="39">
        <f t="shared" si="3"/>
        <v>980</v>
      </c>
      <c r="I19" s="40"/>
    </row>
    <row r="20" spans="1:16" x14ac:dyDescent="0.3">
      <c r="A20" s="33" t="s">
        <v>57</v>
      </c>
      <c r="B20" s="35">
        <f>E20+H20</f>
        <v>0</v>
      </c>
      <c r="C20" s="49"/>
      <c r="D20" s="34"/>
      <c r="E20" s="77">
        <f>C20+D20</f>
        <v>0</v>
      </c>
      <c r="F20" s="34"/>
      <c r="G20" s="34"/>
      <c r="H20" s="34">
        <f>F20+G20</f>
        <v>0</v>
      </c>
      <c r="I20" s="35"/>
    </row>
    <row r="21" spans="1:16" x14ac:dyDescent="0.3">
      <c r="A21" s="19" t="s">
        <v>67</v>
      </c>
      <c r="B21" s="21">
        <f>E21+H21</f>
        <v>0</v>
      </c>
      <c r="C21" s="50"/>
      <c r="D21" s="20"/>
      <c r="E21" s="76">
        <f>SUM(C21+D21)</f>
        <v>0</v>
      </c>
      <c r="F21" s="20"/>
      <c r="G21" s="20"/>
      <c r="H21" s="20">
        <f>F21+G21</f>
        <v>0</v>
      </c>
      <c r="I21" s="21"/>
    </row>
    <row r="22" spans="1:16" x14ac:dyDescent="0.3">
      <c r="A22" t="s">
        <v>42</v>
      </c>
      <c r="I22" s="22"/>
    </row>
    <row r="23" spans="1:16" x14ac:dyDescent="0.3">
      <c r="A23" s="206" t="s">
        <v>32</v>
      </c>
      <c r="B23" s="215" t="s">
        <v>52</v>
      </c>
      <c r="C23" s="210" t="s">
        <v>66</v>
      </c>
      <c r="D23" s="216"/>
      <c r="E23" s="216"/>
      <c r="F23" s="216" t="s">
        <v>13</v>
      </c>
      <c r="G23" s="216"/>
      <c r="H23" s="216"/>
      <c r="I23" s="217" t="s">
        <v>30</v>
      </c>
      <c r="N23" s="1" t="s">
        <v>26</v>
      </c>
      <c r="O23" s="1" t="s">
        <v>16</v>
      </c>
      <c r="P23" s="1" t="s">
        <v>8</v>
      </c>
    </row>
    <row r="24" spans="1:16" x14ac:dyDescent="0.3">
      <c r="A24" s="207"/>
      <c r="B24" s="209"/>
      <c r="C24" s="58" t="s">
        <v>26</v>
      </c>
      <c r="D24" s="23" t="s">
        <v>16</v>
      </c>
      <c r="E24" s="23" t="s">
        <v>8</v>
      </c>
      <c r="F24" s="23" t="s">
        <v>26</v>
      </c>
      <c r="G24" s="23" t="s">
        <v>16</v>
      </c>
      <c r="H24" s="23" t="s">
        <v>8</v>
      </c>
      <c r="I24" s="218"/>
      <c r="L24" s="80" t="s">
        <v>7</v>
      </c>
      <c r="M24" s="81">
        <v>473</v>
      </c>
      <c r="N24" s="82">
        <f t="shared" ref="N24:N29" si="4">ROUND(P24*0.67,0)</f>
        <v>158</v>
      </c>
      <c r="O24" s="82">
        <f t="shared" ref="O24:O29" si="5">ROUND(P24-N24,0)</f>
        <v>78</v>
      </c>
      <c r="P24" s="82">
        <f t="shared" ref="P24:P29" si="6">INT(M24/2)</f>
        <v>236</v>
      </c>
    </row>
    <row r="25" spans="1:16" x14ac:dyDescent="0.3">
      <c r="A25" s="78" t="s">
        <v>14</v>
      </c>
      <c r="B25" s="59">
        <f t="shared" ref="B25:B36" si="7">SUM(E25,H25)</f>
        <v>6548</v>
      </c>
      <c r="C25" s="55">
        <v>1070</v>
      </c>
      <c r="D25" s="24">
        <v>343</v>
      </c>
      <c r="E25" s="25">
        <f t="shared" ref="E25:E36" si="8">SUM(C25:D25)</f>
        <v>1413</v>
      </c>
      <c r="F25" s="24">
        <v>3435</v>
      </c>
      <c r="G25" s="24">
        <v>1700</v>
      </c>
      <c r="H25" s="25">
        <f t="shared" ref="H25:H36" si="9">SUM(F25:G25)</f>
        <v>5135</v>
      </c>
      <c r="I25" s="16"/>
      <c r="L25" s="80" t="s">
        <v>18</v>
      </c>
      <c r="M25" s="81">
        <v>385</v>
      </c>
      <c r="N25" s="82">
        <f t="shared" si="4"/>
        <v>129</v>
      </c>
      <c r="O25" s="82">
        <f t="shared" si="5"/>
        <v>63</v>
      </c>
      <c r="P25" s="82">
        <f t="shared" si="6"/>
        <v>192</v>
      </c>
    </row>
    <row r="26" spans="1:16" x14ac:dyDescent="0.3">
      <c r="A26" s="78" t="s">
        <v>11</v>
      </c>
      <c r="B26" s="59">
        <f t="shared" si="7"/>
        <v>4918</v>
      </c>
      <c r="C26" s="55">
        <v>849</v>
      </c>
      <c r="D26" s="24">
        <v>209</v>
      </c>
      <c r="E26" s="25">
        <f t="shared" si="8"/>
        <v>1058</v>
      </c>
      <c r="F26" s="24">
        <v>2584</v>
      </c>
      <c r="G26" s="24">
        <v>1276</v>
      </c>
      <c r="H26" s="25">
        <f t="shared" si="9"/>
        <v>3860</v>
      </c>
      <c r="I26" s="16"/>
      <c r="L26" s="80" t="s">
        <v>35</v>
      </c>
      <c r="M26" s="81">
        <v>386</v>
      </c>
      <c r="N26" s="82">
        <f t="shared" si="4"/>
        <v>129</v>
      </c>
      <c r="O26" s="82">
        <f t="shared" si="5"/>
        <v>64</v>
      </c>
      <c r="P26" s="82">
        <f t="shared" si="6"/>
        <v>193</v>
      </c>
    </row>
    <row r="27" spans="1:16" x14ac:dyDescent="0.3">
      <c r="A27" s="78" t="s">
        <v>23</v>
      </c>
      <c r="B27" s="59">
        <f t="shared" si="7"/>
        <v>5827</v>
      </c>
      <c r="C27" s="55">
        <v>1062</v>
      </c>
      <c r="D27" s="24">
        <v>189</v>
      </c>
      <c r="E27" s="25">
        <f t="shared" si="8"/>
        <v>1251</v>
      </c>
      <c r="F27" s="24">
        <v>3064</v>
      </c>
      <c r="G27" s="24">
        <v>1512</v>
      </c>
      <c r="H27" s="25">
        <f t="shared" si="9"/>
        <v>4576</v>
      </c>
      <c r="I27" s="16"/>
      <c r="L27" s="80" t="s">
        <v>10</v>
      </c>
      <c r="M27" s="81">
        <v>358</v>
      </c>
      <c r="N27" s="82">
        <f t="shared" si="4"/>
        <v>120</v>
      </c>
      <c r="O27" s="82">
        <f t="shared" si="5"/>
        <v>59</v>
      </c>
      <c r="P27" s="82">
        <f t="shared" si="6"/>
        <v>179</v>
      </c>
    </row>
    <row r="28" spans="1:16" x14ac:dyDescent="0.3">
      <c r="A28" s="78" t="s">
        <v>24</v>
      </c>
      <c r="B28" s="59">
        <f t="shared" si="7"/>
        <v>6559</v>
      </c>
      <c r="C28" s="56">
        <v>946</v>
      </c>
      <c r="D28" s="24">
        <v>134</v>
      </c>
      <c r="E28" s="25">
        <f t="shared" si="8"/>
        <v>1080</v>
      </c>
      <c r="F28" s="24">
        <v>3665</v>
      </c>
      <c r="G28" s="24">
        <v>1814</v>
      </c>
      <c r="H28" s="25">
        <f t="shared" si="9"/>
        <v>5479</v>
      </c>
      <c r="I28" s="16"/>
      <c r="L28" s="80" t="s">
        <v>1</v>
      </c>
      <c r="M28" s="81">
        <v>248</v>
      </c>
      <c r="N28" s="82">
        <f t="shared" si="4"/>
        <v>83</v>
      </c>
      <c r="O28" s="82">
        <f t="shared" si="5"/>
        <v>41</v>
      </c>
      <c r="P28" s="82">
        <f t="shared" si="6"/>
        <v>124</v>
      </c>
    </row>
    <row r="29" spans="1:16" x14ac:dyDescent="0.3">
      <c r="A29" s="78" t="s">
        <v>19</v>
      </c>
      <c r="B29" s="59">
        <f t="shared" si="7"/>
        <v>5500</v>
      </c>
      <c r="C29" s="56">
        <v>977</v>
      </c>
      <c r="D29" s="24">
        <v>170</v>
      </c>
      <c r="E29" s="25">
        <f t="shared" si="8"/>
        <v>1147</v>
      </c>
      <c r="F29" s="24">
        <v>2915</v>
      </c>
      <c r="G29" s="24">
        <v>1438</v>
      </c>
      <c r="H29" s="25">
        <f t="shared" si="9"/>
        <v>4353</v>
      </c>
      <c r="I29" s="16"/>
      <c r="L29" s="80" t="s">
        <v>15</v>
      </c>
      <c r="M29" s="81">
        <v>217</v>
      </c>
      <c r="N29" s="82">
        <f t="shared" si="4"/>
        <v>72</v>
      </c>
      <c r="O29" s="82">
        <f t="shared" si="5"/>
        <v>36</v>
      </c>
      <c r="P29" s="82">
        <f t="shared" si="6"/>
        <v>108</v>
      </c>
    </row>
    <row r="30" spans="1:16" x14ac:dyDescent="0.3">
      <c r="A30" s="78" t="s">
        <v>31</v>
      </c>
      <c r="B30" s="59">
        <f t="shared" si="7"/>
        <v>5368</v>
      </c>
      <c r="C30" s="56">
        <v>884</v>
      </c>
      <c r="D30" s="24">
        <v>121</v>
      </c>
      <c r="E30" s="25">
        <f t="shared" si="8"/>
        <v>1005</v>
      </c>
      <c r="F30" s="24">
        <v>2926</v>
      </c>
      <c r="G30" s="24">
        <v>1437</v>
      </c>
      <c r="H30" s="25">
        <f t="shared" si="9"/>
        <v>4363</v>
      </c>
      <c r="I30" s="16"/>
      <c r="L30" s="80" t="s">
        <v>21</v>
      </c>
      <c r="M30" s="81"/>
      <c r="N30" s="82">
        <f t="shared" ref="N30:O30" si="10">SUM(N24:N29)</f>
        <v>691</v>
      </c>
      <c r="O30" s="82">
        <f t="shared" si="10"/>
        <v>341</v>
      </c>
      <c r="P30" s="82">
        <f>SUM(P24:P29)</f>
        <v>1032</v>
      </c>
    </row>
    <row r="31" spans="1:16" x14ac:dyDescent="0.3">
      <c r="A31" s="78" t="s">
        <v>22</v>
      </c>
      <c r="B31" s="59">
        <f t="shared" si="7"/>
        <v>6525</v>
      </c>
      <c r="C31" s="56">
        <v>1134</v>
      </c>
      <c r="D31" s="24">
        <v>261</v>
      </c>
      <c r="E31" s="25">
        <f t="shared" si="8"/>
        <v>1395</v>
      </c>
      <c r="F31" s="24">
        <v>3446</v>
      </c>
      <c r="G31" s="24">
        <v>1684</v>
      </c>
      <c r="H31" s="25">
        <f t="shared" si="9"/>
        <v>5130</v>
      </c>
      <c r="I31" s="16"/>
    </row>
    <row r="32" spans="1:16" x14ac:dyDescent="0.3">
      <c r="A32" s="78" t="s">
        <v>29</v>
      </c>
      <c r="B32" s="59">
        <f t="shared" si="7"/>
        <v>7591</v>
      </c>
      <c r="C32" s="56">
        <v>1060</v>
      </c>
      <c r="D32" s="24">
        <v>403</v>
      </c>
      <c r="E32" s="25">
        <f t="shared" si="8"/>
        <v>1463</v>
      </c>
      <c r="F32" s="24">
        <v>4109</v>
      </c>
      <c r="G32" s="24">
        <v>2019</v>
      </c>
      <c r="H32" s="25">
        <f t="shared" si="9"/>
        <v>6128</v>
      </c>
      <c r="I32" s="16"/>
    </row>
    <row r="33" spans="1:9" x14ac:dyDescent="0.3">
      <c r="A33" s="78" t="s">
        <v>27</v>
      </c>
      <c r="B33" s="59">
        <f t="shared" si="7"/>
        <v>4748</v>
      </c>
      <c r="C33" s="56">
        <v>755</v>
      </c>
      <c r="D33" s="24">
        <v>112</v>
      </c>
      <c r="E33" s="25">
        <f t="shared" si="8"/>
        <v>867</v>
      </c>
      <c r="F33" s="24">
        <v>2605</v>
      </c>
      <c r="G33" s="24">
        <v>1276</v>
      </c>
      <c r="H33" s="25">
        <f t="shared" si="9"/>
        <v>3881</v>
      </c>
      <c r="I33" s="16"/>
    </row>
    <row r="34" spans="1:9" x14ac:dyDescent="0.3">
      <c r="A34" s="78" t="s">
        <v>20</v>
      </c>
      <c r="B34" s="59">
        <f t="shared" si="7"/>
        <v>5503</v>
      </c>
      <c r="C34" s="56">
        <v>909</v>
      </c>
      <c r="D34" s="24">
        <v>162</v>
      </c>
      <c r="E34" s="25">
        <f t="shared" si="8"/>
        <v>1071</v>
      </c>
      <c r="F34" s="24">
        <v>2976</v>
      </c>
      <c r="G34" s="24">
        <v>1456</v>
      </c>
      <c r="H34" s="25">
        <f t="shared" si="9"/>
        <v>4432</v>
      </c>
      <c r="I34" s="16"/>
    </row>
    <row r="35" spans="1:9" x14ac:dyDescent="0.3">
      <c r="A35" s="78" t="s">
        <v>33</v>
      </c>
      <c r="B35" s="59">
        <f t="shared" si="7"/>
        <v>5003</v>
      </c>
      <c r="C35" s="56">
        <v>847</v>
      </c>
      <c r="D35" s="24">
        <v>136</v>
      </c>
      <c r="E35" s="25">
        <f t="shared" si="8"/>
        <v>983</v>
      </c>
      <c r="F35" s="24">
        <v>2753</v>
      </c>
      <c r="G35" s="24">
        <v>1267</v>
      </c>
      <c r="H35" s="25">
        <f t="shared" si="9"/>
        <v>4020</v>
      </c>
      <c r="I35" s="16"/>
    </row>
    <row r="36" spans="1:9" x14ac:dyDescent="0.3">
      <c r="A36" s="67" t="s">
        <v>5</v>
      </c>
      <c r="B36" s="68">
        <f t="shared" si="7"/>
        <v>0</v>
      </c>
      <c r="C36" s="69"/>
      <c r="D36" s="70"/>
      <c r="E36" s="71">
        <f t="shared" si="8"/>
        <v>0</v>
      </c>
      <c r="F36" s="70"/>
      <c r="G36" s="70"/>
      <c r="H36" s="71">
        <f t="shared" si="9"/>
        <v>0</v>
      </c>
      <c r="I36" s="72"/>
    </row>
    <row r="37" spans="1:9" x14ac:dyDescent="0.3">
      <c r="A37" s="62" t="s">
        <v>49</v>
      </c>
      <c r="B37" s="63">
        <f>E37+H37</f>
        <v>64090</v>
      </c>
      <c r="C37" s="64"/>
      <c r="D37" s="65"/>
      <c r="E37" s="65">
        <f t="shared" ref="E37:H37" si="11">SUM(E25:E36)</f>
        <v>12733</v>
      </c>
      <c r="F37" s="65"/>
      <c r="G37" s="65"/>
      <c r="H37" s="65">
        <f t="shared" si="11"/>
        <v>51357</v>
      </c>
      <c r="I37" s="66"/>
    </row>
    <row r="38" spans="1:9" x14ac:dyDescent="0.3">
      <c r="A38" s="26" t="s">
        <v>45</v>
      </c>
      <c r="B38" s="60">
        <v>70121</v>
      </c>
      <c r="C38" s="57">
        <v>11390</v>
      </c>
      <c r="D38" s="27">
        <v>2980</v>
      </c>
      <c r="E38" s="27">
        <v>14370</v>
      </c>
      <c r="F38" s="27">
        <v>37311</v>
      </c>
      <c r="G38" s="27">
        <v>18440</v>
      </c>
      <c r="H38" s="27">
        <v>55751</v>
      </c>
      <c r="I38" s="28"/>
    </row>
    <row r="39" spans="1:9" x14ac:dyDescent="0.3">
      <c r="A39" t="s">
        <v>44</v>
      </c>
    </row>
    <row r="40" spans="1:9" x14ac:dyDescent="0.3">
      <c r="A40" s="206" t="s">
        <v>32</v>
      </c>
      <c r="B40" s="208" t="s">
        <v>55</v>
      </c>
      <c r="C40" s="210" t="s">
        <v>53</v>
      </c>
      <c r="D40" s="211"/>
      <c r="E40" s="211"/>
      <c r="F40" s="208" t="s">
        <v>30</v>
      </c>
    </row>
    <row r="41" spans="1:9" x14ac:dyDescent="0.3">
      <c r="A41" s="207"/>
      <c r="B41" s="209"/>
      <c r="C41" s="61" t="s">
        <v>26</v>
      </c>
      <c r="D41" s="29" t="s">
        <v>16</v>
      </c>
      <c r="E41" s="30" t="s">
        <v>0</v>
      </c>
      <c r="F41" s="209"/>
    </row>
    <row r="42" spans="1:9" x14ac:dyDescent="0.3">
      <c r="A42" s="78" t="s">
        <v>14</v>
      </c>
      <c r="B42" s="59">
        <f t="shared" ref="B42:B53" si="12">C42+D42+E42</f>
        <v>4648</v>
      </c>
      <c r="C42" s="55">
        <v>3041</v>
      </c>
      <c r="D42" s="24">
        <v>511</v>
      </c>
      <c r="E42" s="24">
        <v>1096</v>
      </c>
      <c r="F42" s="16"/>
    </row>
    <row r="43" spans="1:9" x14ac:dyDescent="0.3">
      <c r="A43" s="78" t="s">
        <v>11</v>
      </c>
      <c r="B43" s="59">
        <f t="shared" si="12"/>
        <v>3453</v>
      </c>
      <c r="C43" s="55">
        <v>2335</v>
      </c>
      <c r="D43" s="24">
        <v>338</v>
      </c>
      <c r="E43" s="24">
        <v>780</v>
      </c>
      <c r="F43" s="16"/>
    </row>
    <row r="44" spans="1:9" x14ac:dyDescent="0.3">
      <c r="A44" s="78" t="s">
        <v>23</v>
      </c>
      <c r="B44" s="59">
        <f t="shared" si="12"/>
        <v>3474</v>
      </c>
      <c r="C44" s="55">
        <v>2479</v>
      </c>
      <c r="D44" s="24">
        <v>259</v>
      </c>
      <c r="E44" s="24">
        <v>736</v>
      </c>
      <c r="F44" s="16"/>
    </row>
    <row r="45" spans="1:9" x14ac:dyDescent="0.3">
      <c r="A45" s="78" t="s">
        <v>24</v>
      </c>
      <c r="B45" s="59">
        <f t="shared" si="12"/>
        <v>3587</v>
      </c>
      <c r="C45" s="55">
        <v>2695</v>
      </c>
      <c r="D45" s="24">
        <v>254</v>
      </c>
      <c r="E45" s="24">
        <v>638</v>
      </c>
      <c r="F45" s="16"/>
    </row>
    <row r="46" spans="1:9" x14ac:dyDescent="0.3">
      <c r="A46" s="78" t="s">
        <v>19</v>
      </c>
      <c r="B46" s="59">
        <f t="shared" si="12"/>
        <v>3477</v>
      </c>
      <c r="C46" s="55">
        <v>2519</v>
      </c>
      <c r="D46" s="24">
        <v>300</v>
      </c>
      <c r="E46" s="24">
        <v>658</v>
      </c>
      <c r="F46" s="16"/>
    </row>
    <row r="47" spans="1:9" x14ac:dyDescent="0.3">
      <c r="A47" s="78" t="s">
        <v>31</v>
      </c>
      <c r="B47" s="59">
        <f t="shared" si="12"/>
        <v>3322</v>
      </c>
      <c r="C47" s="55">
        <v>2415</v>
      </c>
      <c r="D47" s="24">
        <v>245</v>
      </c>
      <c r="E47" s="24">
        <v>662</v>
      </c>
      <c r="F47" s="16"/>
    </row>
    <row r="48" spans="1:9" x14ac:dyDescent="0.3">
      <c r="A48" s="78" t="s">
        <v>22</v>
      </c>
      <c r="B48" s="59">
        <f t="shared" si="12"/>
        <v>4339</v>
      </c>
      <c r="C48" s="55">
        <v>3100</v>
      </c>
      <c r="D48" s="24">
        <v>526</v>
      </c>
      <c r="E48" s="24">
        <v>713</v>
      </c>
      <c r="F48" s="16"/>
    </row>
    <row r="49" spans="1:6" x14ac:dyDescent="0.3">
      <c r="A49" s="78" t="s">
        <v>29</v>
      </c>
      <c r="B49" s="59">
        <f t="shared" si="12"/>
        <v>4907</v>
      </c>
      <c r="C49" s="55">
        <v>3109</v>
      </c>
      <c r="D49" s="24">
        <v>778</v>
      </c>
      <c r="E49" s="24">
        <v>1020</v>
      </c>
      <c r="F49" s="16"/>
    </row>
    <row r="50" spans="1:6" x14ac:dyDescent="0.3">
      <c r="A50" s="78" t="s">
        <v>27</v>
      </c>
      <c r="B50" s="59">
        <f t="shared" si="12"/>
        <v>3135</v>
      </c>
      <c r="C50" s="55">
        <v>2261</v>
      </c>
      <c r="D50" s="24">
        <v>238</v>
      </c>
      <c r="E50" s="24">
        <v>636</v>
      </c>
      <c r="F50" s="16"/>
    </row>
    <row r="51" spans="1:6" x14ac:dyDescent="0.3">
      <c r="A51" s="78" t="s">
        <v>20</v>
      </c>
      <c r="B51" s="59">
        <f t="shared" si="12"/>
        <v>3323</v>
      </c>
      <c r="C51" s="55">
        <v>2511</v>
      </c>
      <c r="D51" s="24">
        <v>257</v>
      </c>
      <c r="E51" s="24">
        <v>555</v>
      </c>
      <c r="F51" s="16"/>
    </row>
    <row r="52" spans="1:6" x14ac:dyDescent="0.3">
      <c r="A52" s="78" t="s">
        <v>33</v>
      </c>
      <c r="B52" s="59">
        <f t="shared" si="12"/>
        <v>3267</v>
      </c>
      <c r="C52" s="55">
        <v>2446</v>
      </c>
      <c r="D52" s="24">
        <v>244</v>
      </c>
      <c r="E52" s="24">
        <v>577</v>
      </c>
      <c r="F52" s="16"/>
    </row>
    <row r="53" spans="1:6" x14ac:dyDescent="0.3">
      <c r="A53" s="67" t="s">
        <v>5</v>
      </c>
      <c r="B53" s="68">
        <f t="shared" si="12"/>
        <v>0</v>
      </c>
      <c r="C53" s="73"/>
      <c r="D53" s="70"/>
      <c r="E53" s="70"/>
      <c r="F53" s="44"/>
    </row>
    <row r="54" spans="1:6" x14ac:dyDescent="0.3">
      <c r="A54" s="62" t="s">
        <v>49</v>
      </c>
      <c r="B54" s="63">
        <f>SUM(B42:B53)</f>
        <v>40932</v>
      </c>
      <c r="C54" s="64"/>
      <c r="D54" s="65"/>
      <c r="E54" s="65"/>
      <c r="F54" s="66"/>
    </row>
    <row r="55" spans="1:6" x14ac:dyDescent="0.3">
      <c r="A55" s="26" t="s">
        <v>45</v>
      </c>
      <c r="B55" s="60">
        <v>49730</v>
      </c>
      <c r="C55" s="57">
        <v>34061</v>
      </c>
      <c r="D55" s="27">
        <v>5167</v>
      </c>
      <c r="E55" s="27">
        <v>10502</v>
      </c>
      <c r="F55" s="31"/>
    </row>
  </sheetData>
  <mergeCells count="22">
    <mergeCell ref="A1:I1"/>
    <mergeCell ref="A2:I2"/>
    <mergeCell ref="A4:A6"/>
    <mergeCell ref="B4:I4"/>
    <mergeCell ref="B5:I5"/>
    <mergeCell ref="B6:I6"/>
    <mergeCell ref="A8:A9"/>
    <mergeCell ref="B8:B9"/>
    <mergeCell ref="A11:A12"/>
    <mergeCell ref="B11:B12"/>
    <mergeCell ref="C11:E11"/>
    <mergeCell ref="I11:I12"/>
    <mergeCell ref="A23:A24"/>
    <mergeCell ref="B23:B24"/>
    <mergeCell ref="C23:E23"/>
    <mergeCell ref="F23:H23"/>
    <mergeCell ref="I23:I24"/>
    <mergeCell ref="A40:A41"/>
    <mergeCell ref="B40:B41"/>
    <mergeCell ref="C40:E40"/>
    <mergeCell ref="F40:F41"/>
    <mergeCell ref="F11:H11"/>
  </mergeCells>
  <phoneticPr fontId="19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1716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총 계</vt:lpstr>
      <vt:lpstr>자료실</vt:lpstr>
      <vt:lpstr>종합자료실 (2)</vt:lpstr>
      <vt:lpstr>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MiKyeong Jeon</cp:lastModifiedBy>
  <cp:revision>168</cp:revision>
  <cp:lastPrinted>2026-10-01T23:58:08Z</cp:lastPrinted>
  <dcterms:created xsi:type="dcterms:W3CDTF">2009-06-29T00:53:03Z</dcterms:created>
  <dcterms:modified xsi:type="dcterms:W3CDTF">2026-10-08T07:11:02Z</dcterms:modified>
  <cp:version>1200.0100.01</cp:version>
</cp:coreProperties>
</file>