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3DED32A-966E-430C-8F9E-B7BF29FD775D}" xr6:coauthVersionLast="47" xr6:coauthVersionMax="47" xr10:uidLastSave="{00000000-0000-0000-0000-000000000000}"/>
  <bookViews>
    <workbookView xWindow="-26175" yWindow="0" windowWidth="23190" windowHeight="14835" activeTab="1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7" i="2" l="1"/>
  <c r="B38" i="2"/>
  <c r="B40" i="2"/>
  <c r="I12" i="2"/>
  <c r="F12" i="2"/>
  <c r="E22" i="1"/>
  <c r="D22" i="1"/>
  <c r="C22" i="1"/>
  <c r="C15" i="1"/>
  <c r="E9" i="1"/>
  <c r="D9" i="1"/>
  <c r="C9" i="1"/>
  <c r="D15" i="1" l="1"/>
  <c r="C40" i="2" l="1"/>
  <c r="D40" i="2"/>
  <c r="E40" i="2"/>
  <c r="G40" i="2"/>
  <c r="H40" i="2"/>
  <c r="F37" i="2"/>
  <c r="F38" i="2"/>
  <c r="I37" i="2"/>
  <c r="I38" i="2"/>
  <c r="F53" i="2" l="1"/>
  <c r="F44" i="2"/>
  <c r="I44" i="2"/>
  <c r="F45" i="2"/>
  <c r="I45" i="2"/>
  <c r="F46" i="2"/>
  <c r="I46" i="2"/>
  <c r="F47" i="2"/>
  <c r="I47" i="2"/>
  <c r="F48" i="2"/>
  <c r="I48" i="2"/>
  <c r="F49" i="2"/>
  <c r="I49" i="2"/>
  <c r="F50" i="2"/>
  <c r="I50" i="2"/>
  <c r="F51" i="2"/>
  <c r="I51" i="2"/>
  <c r="F52" i="2"/>
  <c r="I52" i="2"/>
  <c r="I53" i="2"/>
  <c r="F54" i="2"/>
  <c r="I54" i="2"/>
  <c r="F55" i="2"/>
  <c r="I55" i="2"/>
  <c r="B55" i="2" s="1"/>
  <c r="B60" i="2"/>
  <c r="B61" i="2"/>
  <c r="B62" i="2"/>
  <c r="B63" i="2"/>
  <c r="B64" i="2"/>
  <c r="B65" i="2"/>
  <c r="B66" i="2"/>
  <c r="B67" i="2"/>
  <c r="B68" i="2"/>
  <c r="B69" i="2"/>
  <c r="B70" i="2"/>
  <c r="B71" i="2"/>
  <c r="B53" i="2" l="1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B22" i="2" s="1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B12" i="2"/>
  <c r="I11" i="2"/>
  <c r="B11" i="2" s="1"/>
  <c r="I10" i="2"/>
  <c r="B10" i="2" s="1"/>
  <c r="I9" i="2"/>
  <c r="F9" i="2"/>
  <c r="F40" i="2" s="1"/>
  <c r="E72" i="2"/>
  <c r="D72" i="2"/>
  <c r="C72" i="2"/>
  <c r="H56" i="2"/>
  <c r="G56" i="2"/>
  <c r="E56" i="2"/>
  <c r="D56" i="2"/>
  <c r="C56" i="2"/>
  <c r="B22" i="1"/>
  <c r="B21" i="1"/>
  <c r="B14" i="1"/>
  <c r="I40" i="2" l="1"/>
  <c r="B9" i="2"/>
  <c r="F56" i="2"/>
  <c r="I56" i="2"/>
  <c r="B72" i="2"/>
</calcChain>
</file>

<file path=xl/sharedStrings.xml><?xml version="1.0" encoding="utf-8"?>
<sst xmlns="http://schemas.openxmlformats.org/spreadsheetml/2006/main" count="105" uniqueCount="54">
  <si>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</si>
  <si>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</si>
  <si>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</si>
  <si>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</si>
  <si>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</si>
  <si>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</si>
  <si>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</si>
  <si>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</si>
  <si>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</si>
  <si>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</si>
  <si>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</si>
  <si>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</si>
  <si>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</si>
  <si>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</si>
  <si>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</si>
  <si>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</si>
  <si>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</si>
  <si>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</si>
  <si>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</si>
  <si>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</si>
  <si>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</si>
  <si>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</si>
  <si>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</si>
  <si>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</si>
  <si>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</si>
  <si>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</si>
  <si>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</si>
  <si>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</si>
  <si>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</si>
  <si>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</si>
  <si>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</si>
  <si>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</si>
  <si>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</si>
  <si>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</si>
  <si>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</si>
  <si>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</si>
  <si>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</si>
  <si>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</si>
  <si>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</si>
  <si>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</si>
  <si>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</si>
  <si>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</si>
  <si>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</si>
  <si>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</si>
  <si>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</si>
  <si>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</si>
  <si>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</si>
  <si>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</si>
  <si>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</si>
  <si>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2025.05.01[목] ~ 05.31[토]</t>
    <phoneticPr fontId="18" type="noConversion"/>
  </si>
  <si>
    <t>2025. 06.01 ~ 06.30</t>
    <phoneticPr fontId="18" type="noConversion"/>
  </si>
  <si>
    <t>6월  통계</t>
    <phoneticPr fontId="18" type="noConversion"/>
  </si>
  <si>
    <t>선거일</t>
    <phoneticPr fontId="18" type="noConversion"/>
  </si>
  <si>
    <t>현충일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</si>
</sst>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65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41" fontId="10" fillId="4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0" fillId="4" borderId="28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1" fillId="4" borderId="11" xfId="1" applyNumberFormat="1" applyFont="1" applyFill="1" applyBorder="1" applyAlignment="1" applyProtection="1">
      <alignment horizontal="center" vertical="center" shrinkToFit="1"/>
      <protection locked="0"/>
    </xf>
    <xf numFmtId="41" fontId="1" fillId="3" borderId="11" xfId="1" applyNumberFormat="1" applyFont="1" applyFill="1" applyBorder="1" applyAlignment="1" applyProtection="1">
      <alignment horizontal="center" vertical="center" shrinkToFit="1"/>
      <protection locked="0"/>
    </xf>
    <xf numFmtId="41" fontId="1" fillId="5" borderId="11" xfId="1" applyNumberFormat="1" applyFont="1" applyFill="1" applyBorder="1" applyAlignment="1" applyProtection="1">
      <alignment horizontal="center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zoomScaleNormal="100" zoomScaleSheetLayoutView="80" workbookViewId="0">
      <selection activeCell="C8" sqref="C8:D8"/>
    </sheetView>
  </sheetViews>
  <sheetFormatPr defaultColWidth="9" defaultRowHeight="16.5" x14ac:dyDescent="0.3"/>
  <cols>
    <col min="1" max="4" width="23.25" customWidth="1"/>
    <col min="5" max="5" width="23.25" style="77" customWidth="1"/>
    <col min="6" max="6" width="28" customWidth="1"/>
  </cols>
  <sheetData>
    <row r="1" spans="1:10" ht="47.25" customHeight="1" x14ac:dyDescent="0.3">
      <c r="A1" s="130" t="s">
        <v>20</v>
      </c>
      <c r="B1" s="130"/>
      <c r="C1" s="130"/>
      <c r="D1" s="130"/>
      <c r="E1" s="130"/>
      <c r="F1" s="41"/>
      <c r="G1" s="41"/>
      <c r="H1" s="41"/>
      <c r="I1" s="41"/>
      <c r="J1" s="41"/>
    </row>
    <row r="2" spans="1:10" ht="30.75" customHeight="1" x14ac:dyDescent="0.3">
      <c r="A2" s="131" t="s">
        <v>50</v>
      </c>
      <c r="B2" s="131"/>
      <c r="C2" s="131"/>
      <c r="D2" s="131"/>
      <c r="E2" s="131"/>
      <c r="F2" s="74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32" t="s">
        <v>2</v>
      </c>
      <c r="B6" s="128" t="s">
        <v>44</v>
      </c>
      <c r="C6" s="135" t="s">
        <v>35</v>
      </c>
      <c r="D6" s="136"/>
      <c r="E6" s="98" t="s">
        <v>14</v>
      </c>
    </row>
    <row r="7" spans="1:10" ht="23.1" customHeight="1" x14ac:dyDescent="0.3">
      <c r="A7" s="133"/>
      <c r="B7" s="134"/>
      <c r="C7" s="55" t="s">
        <v>40</v>
      </c>
      <c r="D7" s="48" t="s">
        <v>4</v>
      </c>
      <c r="E7" s="100" t="s">
        <v>40</v>
      </c>
      <c r="F7" s="90"/>
    </row>
    <row r="8" spans="1:10" ht="23.1" customHeight="1" x14ac:dyDescent="0.3">
      <c r="A8" s="86" t="s">
        <v>51</v>
      </c>
      <c r="B8" s="54">
        <f>C8+D8+E8</f>
        <v>1542</v>
      </c>
      <c r="C8" s="56">
        <v>233</v>
      </c>
      <c r="D8" s="50">
        <v>1289</v>
      </c>
      <c r="E8" s="92">
        <v>20</v>
      </c>
    </row>
    <row r="9" spans="1:10" ht="23.1" customHeight="1" x14ac:dyDescent="0.3">
      <c r="A9" s="66" t="s">
        <v>48</v>
      </c>
      <c r="B9" s="67">
        <f>C9+D9+E9</f>
        <v>11025</v>
      </c>
      <c r="C9" s="68">
        <f>C8+1449</f>
        <v>1682</v>
      </c>
      <c r="D9" s="68">
        <f>D8+7911</f>
        <v>9200</v>
      </c>
      <c r="E9" s="99">
        <f>E8+123</f>
        <v>143</v>
      </c>
      <c r="F9" s="111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8" t="s">
        <v>2</v>
      </c>
      <c r="B13" s="57" t="s">
        <v>44</v>
      </c>
      <c r="C13" s="89" t="s">
        <v>7</v>
      </c>
      <c r="D13" s="57" t="s">
        <v>16</v>
      </c>
      <c r="E13" s="91" t="s">
        <v>6</v>
      </c>
    </row>
    <row r="14" spans="1:10" ht="23.1" customHeight="1" x14ac:dyDescent="0.3">
      <c r="A14" s="86" t="s">
        <v>51</v>
      </c>
      <c r="B14" s="51">
        <f>SUM(C14:D14)</f>
        <v>10</v>
      </c>
      <c r="C14" s="61">
        <v>10</v>
      </c>
      <c r="D14" s="71">
        <v>0</v>
      </c>
      <c r="E14" s="93" t="s">
        <v>17</v>
      </c>
    </row>
    <row r="15" spans="1:10" ht="23.1" customHeight="1" x14ac:dyDescent="0.3">
      <c r="A15" s="66" t="s">
        <v>48</v>
      </c>
      <c r="B15" s="69">
        <f>SUM(C15:D15)</f>
        <v>92</v>
      </c>
      <c r="C15" s="75">
        <f>C14+73</f>
        <v>83</v>
      </c>
      <c r="D15" s="76">
        <f>D14+9</f>
        <v>9</v>
      </c>
      <c r="E15" s="94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24" t="s">
        <v>2</v>
      </c>
      <c r="B19" s="126" t="s">
        <v>44</v>
      </c>
      <c r="C19" s="128" t="s">
        <v>35</v>
      </c>
      <c r="D19" s="129"/>
      <c r="E19" s="91" t="s">
        <v>14</v>
      </c>
    </row>
    <row r="20" spans="1:5" s="77" customFormat="1" ht="23.1" customHeight="1" x14ac:dyDescent="0.3">
      <c r="A20" s="125"/>
      <c r="B20" s="127"/>
      <c r="C20" s="101" t="s">
        <v>7</v>
      </c>
      <c r="D20" s="102" t="s">
        <v>16</v>
      </c>
      <c r="E20" s="103" t="s">
        <v>7</v>
      </c>
    </row>
    <row r="21" spans="1:5" ht="23.1" customHeight="1" x14ac:dyDescent="0.3">
      <c r="A21" s="86" t="s">
        <v>51</v>
      </c>
      <c r="B21" s="49">
        <f>SUM(C21:E21)</f>
        <v>772</v>
      </c>
      <c r="C21" s="62">
        <v>273</v>
      </c>
      <c r="D21" s="72">
        <v>466</v>
      </c>
      <c r="E21" s="95">
        <v>33</v>
      </c>
    </row>
    <row r="22" spans="1:5" ht="23.1" customHeight="1" x14ac:dyDescent="0.3">
      <c r="A22" s="66" t="s">
        <v>48</v>
      </c>
      <c r="B22" s="69">
        <f>SUM(C22:E22)</f>
        <v>5520</v>
      </c>
      <c r="C22" s="70">
        <f>C21+1484</f>
        <v>1757</v>
      </c>
      <c r="D22" s="73">
        <f>D21+3065</f>
        <v>3531</v>
      </c>
      <c r="E22" s="96">
        <f>E21+199</f>
        <v>232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tabSelected="1" zoomScaleNormal="100" zoomScaleSheetLayoutView="90" workbookViewId="0">
      <selection activeCell="P38" sqref="P38"/>
    </sheetView>
  </sheetViews>
  <sheetFormatPr defaultColWidth="9" defaultRowHeight="16.5" x14ac:dyDescent="0.3"/>
  <cols>
    <col min="1" max="4" width="10.75" customWidth="1"/>
    <col min="5" max="5" width="10.75" style="77" customWidth="1"/>
    <col min="6" max="10" width="10.75" customWidth="1"/>
  </cols>
  <sheetData>
    <row r="1" spans="1:16" ht="37.5" x14ac:dyDescent="0.3">
      <c r="A1" s="137" t="s">
        <v>11</v>
      </c>
      <c r="B1" s="137"/>
      <c r="C1" s="137"/>
      <c r="D1" s="137"/>
      <c r="E1" s="137"/>
      <c r="F1" s="137"/>
      <c r="G1" s="137"/>
      <c r="H1" s="137"/>
      <c r="I1" s="137"/>
      <c r="J1" s="137"/>
      <c r="K1" s="21"/>
      <c r="L1" s="21"/>
      <c r="M1" s="21"/>
      <c r="N1" s="21"/>
      <c r="O1" s="21"/>
      <c r="P1" s="21"/>
    </row>
    <row r="2" spans="1:16" ht="20.25" x14ac:dyDescent="0.3">
      <c r="A2" s="131" t="s">
        <v>49</v>
      </c>
      <c r="B2" s="131"/>
      <c r="C2" s="131"/>
      <c r="D2" s="131"/>
      <c r="E2" s="131"/>
      <c r="F2" s="131"/>
      <c r="G2" s="131"/>
      <c r="H2" s="131"/>
      <c r="I2" s="131"/>
      <c r="J2" s="131"/>
      <c r="K2" s="20"/>
      <c r="L2" s="20"/>
      <c r="M2" s="20"/>
      <c r="N2" s="20"/>
      <c r="O2" s="20"/>
      <c r="P2" s="20"/>
    </row>
    <row r="4" spans="1:16" ht="16.5" customHeight="1" x14ac:dyDescent="0.3">
      <c r="A4" s="138" t="s">
        <v>0</v>
      </c>
      <c r="B4" s="140" t="s">
        <v>13</v>
      </c>
      <c r="C4" s="140"/>
      <c r="D4" s="140"/>
      <c r="E4" s="140"/>
      <c r="F4" s="140"/>
      <c r="G4" s="140"/>
      <c r="H4" s="140"/>
      <c r="I4" s="140"/>
      <c r="J4" s="141"/>
    </row>
    <row r="5" spans="1:16" x14ac:dyDescent="0.3">
      <c r="A5" s="139"/>
      <c r="B5" s="142" t="s">
        <v>12</v>
      </c>
      <c r="C5" s="142"/>
      <c r="D5" s="142"/>
      <c r="E5" s="142"/>
      <c r="F5" s="142"/>
      <c r="G5" s="142"/>
      <c r="H5" s="142"/>
      <c r="I5" s="142"/>
      <c r="J5" s="143"/>
    </row>
    <row r="6" spans="1:16" x14ac:dyDescent="0.3">
      <c r="A6" t="s">
        <v>1</v>
      </c>
    </row>
    <row r="7" spans="1:16" x14ac:dyDescent="0.3">
      <c r="A7" s="146" t="s">
        <v>2</v>
      </c>
      <c r="B7" s="148" t="s">
        <v>10</v>
      </c>
      <c r="C7" s="150" t="s">
        <v>8</v>
      </c>
      <c r="D7" s="151"/>
      <c r="E7" s="151"/>
      <c r="F7" s="151"/>
      <c r="G7" s="151" t="s">
        <v>4</v>
      </c>
      <c r="H7" s="151"/>
      <c r="I7" s="151"/>
      <c r="J7" s="152" t="s">
        <v>6</v>
      </c>
    </row>
    <row r="8" spans="1:16" ht="15.75" customHeight="1" x14ac:dyDescent="0.3">
      <c r="A8" s="147"/>
      <c r="B8" s="149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53"/>
    </row>
    <row r="9" spans="1:16" x14ac:dyDescent="0.3">
      <c r="A9" s="123">
        <v>45809</v>
      </c>
      <c r="B9" s="106">
        <f>F9+I9</f>
        <v>1</v>
      </c>
      <c r="C9" s="106"/>
      <c r="D9" s="106"/>
      <c r="E9" s="106">
        <v>1</v>
      </c>
      <c r="F9" s="108">
        <f>SUM(C9:E9)</f>
        <v>1</v>
      </c>
      <c r="G9" s="106"/>
      <c r="H9" s="106"/>
      <c r="I9" s="105">
        <f t="shared" ref="I9:I38" si="0">SUM(G9:H9)</f>
        <v>0</v>
      </c>
      <c r="J9" s="6"/>
      <c r="K9" s="115"/>
    </row>
    <row r="10" spans="1:16" x14ac:dyDescent="0.3">
      <c r="A10" s="123">
        <v>45810</v>
      </c>
      <c r="B10" s="106">
        <f>F10+I10</f>
        <v>0</v>
      </c>
      <c r="C10" s="106"/>
      <c r="D10" s="106"/>
      <c r="E10" s="106"/>
      <c r="F10" s="108">
        <f t="shared" ref="F10:F38" si="1">SUM(C10:E10)</f>
        <v>0</v>
      </c>
      <c r="G10" s="107"/>
      <c r="H10" s="107"/>
      <c r="I10" s="105">
        <f t="shared" si="0"/>
        <v>0</v>
      </c>
      <c r="J10" s="78"/>
      <c r="K10" s="109"/>
    </row>
    <row r="11" spans="1:16" x14ac:dyDescent="0.3">
      <c r="A11" s="123">
        <v>45811</v>
      </c>
      <c r="B11" s="106">
        <f t="shared" ref="B11:B38" si="2">F11+I11</f>
        <v>0</v>
      </c>
      <c r="C11" s="87"/>
      <c r="D11" s="87"/>
      <c r="E11" s="87"/>
      <c r="F11" s="108">
        <f t="shared" si="1"/>
        <v>0</v>
      </c>
      <c r="G11" s="107"/>
      <c r="H11" s="107"/>
      <c r="I11" s="105">
        <f t="shared" si="0"/>
        <v>0</v>
      </c>
      <c r="J11" s="6" t="s">
        <v>52</v>
      </c>
      <c r="K11" s="109"/>
    </row>
    <row r="12" spans="1:16" s="60" customFormat="1" x14ac:dyDescent="0.3">
      <c r="A12" s="122">
        <v>45812</v>
      </c>
      <c r="B12" s="113">
        <f t="shared" si="2"/>
        <v>117</v>
      </c>
      <c r="C12" s="87">
        <v>16</v>
      </c>
      <c r="D12" s="87">
        <v>4</v>
      </c>
      <c r="E12" s="87"/>
      <c r="F12" s="108">
        <f t="shared" si="1"/>
        <v>20</v>
      </c>
      <c r="G12" s="107">
        <v>48</v>
      </c>
      <c r="H12" s="107">
        <v>49</v>
      </c>
      <c r="I12" s="105">
        <f t="shared" si="0"/>
        <v>97</v>
      </c>
      <c r="J12" s="114"/>
      <c r="K12" s="116"/>
    </row>
    <row r="13" spans="1:16" x14ac:dyDescent="0.3">
      <c r="A13" s="122">
        <v>45813</v>
      </c>
      <c r="B13" s="106">
        <f t="shared" si="2"/>
        <v>73</v>
      </c>
      <c r="C13" s="87">
        <v>12</v>
      </c>
      <c r="D13" s="87"/>
      <c r="E13" s="87"/>
      <c r="F13" s="108">
        <f t="shared" si="1"/>
        <v>12</v>
      </c>
      <c r="G13" s="107">
        <v>23</v>
      </c>
      <c r="H13" s="107">
        <v>38</v>
      </c>
      <c r="I13" s="105">
        <f t="shared" si="0"/>
        <v>61</v>
      </c>
      <c r="J13" s="6"/>
      <c r="K13" s="109"/>
    </row>
    <row r="14" spans="1:16" s="104" customFormat="1" x14ac:dyDescent="0.3">
      <c r="A14" s="123">
        <v>45814</v>
      </c>
      <c r="B14" s="106">
        <f t="shared" si="2"/>
        <v>0</v>
      </c>
      <c r="C14" s="87"/>
      <c r="D14" s="87"/>
      <c r="E14" s="87"/>
      <c r="F14" s="108">
        <f t="shared" si="1"/>
        <v>0</v>
      </c>
      <c r="G14" s="107"/>
      <c r="H14" s="107"/>
      <c r="I14" s="105">
        <f t="shared" si="0"/>
        <v>0</v>
      </c>
      <c r="J14" s="6" t="s">
        <v>53</v>
      </c>
      <c r="K14" s="109"/>
    </row>
    <row r="15" spans="1:16" s="104" customFormat="1" x14ac:dyDescent="0.3">
      <c r="A15" s="122">
        <v>45815</v>
      </c>
      <c r="B15" s="106">
        <f t="shared" si="2"/>
        <v>78</v>
      </c>
      <c r="C15" s="87">
        <v>10</v>
      </c>
      <c r="D15" s="87">
        <v>1</v>
      </c>
      <c r="E15" s="87"/>
      <c r="F15" s="108">
        <f t="shared" si="1"/>
        <v>11</v>
      </c>
      <c r="G15" s="107">
        <v>28</v>
      </c>
      <c r="H15" s="107">
        <v>39</v>
      </c>
      <c r="I15" s="105">
        <f t="shared" si="0"/>
        <v>67</v>
      </c>
      <c r="J15" s="6"/>
      <c r="K15" s="109"/>
    </row>
    <row r="16" spans="1:16" x14ac:dyDescent="0.3">
      <c r="A16" s="123">
        <v>45816</v>
      </c>
      <c r="B16" s="106">
        <f t="shared" si="2"/>
        <v>1</v>
      </c>
      <c r="C16" s="106"/>
      <c r="D16" s="106"/>
      <c r="E16" s="106">
        <v>1</v>
      </c>
      <c r="F16" s="108">
        <f t="shared" si="1"/>
        <v>1</v>
      </c>
      <c r="G16" s="106"/>
      <c r="H16" s="106"/>
      <c r="I16" s="105">
        <f t="shared" si="0"/>
        <v>0</v>
      </c>
      <c r="J16" s="6"/>
      <c r="K16" s="109"/>
    </row>
    <row r="17" spans="1:11" x14ac:dyDescent="0.3">
      <c r="A17" s="123">
        <v>45817</v>
      </c>
      <c r="B17" s="106">
        <f t="shared" si="2"/>
        <v>0</v>
      </c>
      <c r="C17" s="106"/>
      <c r="D17" s="106"/>
      <c r="E17" s="106"/>
      <c r="F17" s="108">
        <f t="shared" si="1"/>
        <v>0</v>
      </c>
      <c r="G17" s="107"/>
      <c r="H17" s="107"/>
      <c r="I17" s="105">
        <f t="shared" si="0"/>
        <v>0</v>
      </c>
      <c r="J17" s="6"/>
      <c r="K17" s="109"/>
    </row>
    <row r="18" spans="1:11" x14ac:dyDescent="0.3">
      <c r="A18" s="122">
        <v>45818</v>
      </c>
      <c r="B18" s="106">
        <f t="shared" si="2"/>
        <v>126</v>
      </c>
      <c r="C18" s="87">
        <v>16</v>
      </c>
      <c r="D18" s="87">
        <v>5</v>
      </c>
      <c r="E18" s="87">
        <v>1</v>
      </c>
      <c r="F18" s="108">
        <f t="shared" si="1"/>
        <v>22</v>
      </c>
      <c r="G18" s="107">
        <v>38</v>
      </c>
      <c r="H18" s="107">
        <v>66</v>
      </c>
      <c r="I18" s="105">
        <f t="shared" si="0"/>
        <v>104</v>
      </c>
      <c r="J18" s="78"/>
      <c r="K18" s="115"/>
    </row>
    <row r="19" spans="1:11" x14ac:dyDescent="0.3">
      <c r="A19" s="122">
        <v>45819</v>
      </c>
      <c r="B19" s="106">
        <f t="shared" si="2"/>
        <v>68</v>
      </c>
      <c r="C19" s="87">
        <v>4</v>
      </c>
      <c r="D19" s="87">
        <v>4</v>
      </c>
      <c r="E19" s="87">
        <v>1</v>
      </c>
      <c r="F19" s="108">
        <f t="shared" si="1"/>
        <v>9</v>
      </c>
      <c r="G19" s="107">
        <v>23</v>
      </c>
      <c r="H19" s="107">
        <v>36</v>
      </c>
      <c r="I19" s="105">
        <f t="shared" si="0"/>
        <v>59</v>
      </c>
      <c r="J19" s="78"/>
      <c r="K19" s="115"/>
    </row>
    <row r="20" spans="1:11" x14ac:dyDescent="0.3">
      <c r="A20" s="122">
        <v>45820</v>
      </c>
      <c r="B20" s="106">
        <f t="shared" si="2"/>
        <v>60</v>
      </c>
      <c r="C20" s="106">
        <v>7</v>
      </c>
      <c r="D20" s="106">
        <v>1</v>
      </c>
      <c r="E20" s="106">
        <v>1</v>
      </c>
      <c r="F20" s="108">
        <f t="shared" si="1"/>
        <v>9</v>
      </c>
      <c r="G20" s="106">
        <v>27</v>
      </c>
      <c r="H20" s="106">
        <v>24</v>
      </c>
      <c r="I20" s="105">
        <f t="shared" si="0"/>
        <v>51</v>
      </c>
      <c r="J20" s="78"/>
      <c r="K20" s="115"/>
    </row>
    <row r="21" spans="1:11" s="104" customFormat="1" x14ac:dyDescent="0.3">
      <c r="A21" s="122">
        <v>45821</v>
      </c>
      <c r="B21" s="106">
        <f t="shared" si="2"/>
        <v>71</v>
      </c>
      <c r="C21" s="106">
        <v>10</v>
      </c>
      <c r="D21" s="106">
        <v>2</v>
      </c>
      <c r="E21" s="106"/>
      <c r="F21" s="108">
        <f t="shared" si="1"/>
        <v>12</v>
      </c>
      <c r="G21" s="106">
        <v>22</v>
      </c>
      <c r="H21" s="106">
        <v>37</v>
      </c>
      <c r="I21" s="105">
        <f t="shared" si="0"/>
        <v>59</v>
      </c>
      <c r="J21" s="78"/>
      <c r="K21" s="115"/>
    </row>
    <row r="22" spans="1:11" s="104" customFormat="1" x14ac:dyDescent="0.3">
      <c r="A22" s="122">
        <v>45822</v>
      </c>
      <c r="B22" s="106">
        <f t="shared" si="2"/>
        <v>78</v>
      </c>
      <c r="C22" s="106">
        <v>16</v>
      </c>
      <c r="D22" s="106">
        <v>1</v>
      </c>
      <c r="E22" s="106"/>
      <c r="F22" s="108">
        <f t="shared" si="1"/>
        <v>17</v>
      </c>
      <c r="G22" s="107">
        <v>33</v>
      </c>
      <c r="H22" s="107">
        <v>28</v>
      </c>
      <c r="I22" s="105">
        <f t="shared" si="0"/>
        <v>61</v>
      </c>
      <c r="J22" s="78"/>
      <c r="K22" s="115"/>
    </row>
    <row r="23" spans="1:11" s="104" customFormat="1" x14ac:dyDescent="0.3">
      <c r="A23" s="123">
        <v>45823</v>
      </c>
      <c r="B23" s="106">
        <f t="shared" si="2"/>
        <v>0</v>
      </c>
      <c r="C23" s="112"/>
      <c r="D23" s="87"/>
      <c r="E23" s="87"/>
      <c r="F23" s="108">
        <f t="shared" si="1"/>
        <v>0</v>
      </c>
      <c r="G23" s="107"/>
      <c r="H23" s="107"/>
      <c r="I23" s="105">
        <f t="shared" si="0"/>
        <v>0</v>
      </c>
      <c r="J23" s="6"/>
      <c r="K23" s="115"/>
    </row>
    <row r="24" spans="1:11" x14ac:dyDescent="0.3">
      <c r="A24" s="123">
        <v>45824</v>
      </c>
      <c r="B24" s="106">
        <f t="shared" si="2"/>
        <v>1</v>
      </c>
      <c r="C24" s="87"/>
      <c r="D24" s="87"/>
      <c r="E24" s="87">
        <v>1</v>
      </c>
      <c r="F24" s="108">
        <f t="shared" si="1"/>
        <v>1</v>
      </c>
      <c r="G24" s="107"/>
      <c r="H24" s="107"/>
      <c r="I24" s="105">
        <f t="shared" si="0"/>
        <v>0</v>
      </c>
      <c r="J24" s="6"/>
      <c r="K24" s="109"/>
    </row>
    <row r="25" spans="1:11" x14ac:dyDescent="0.3">
      <c r="A25" s="122">
        <v>45825</v>
      </c>
      <c r="B25" s="106">
        <f t="shared" si="2"/>
        <v>87</v>
      </c>
      <c r="C25" s="106">
        <v>12</v>
      </c>
      <c r="D25" s="106">
        <v>1</v>
      </c>
      <c r="E25" s="106"/>
      <c r="F25" s="108">
        <f t="shared" si="1"/>
        <v>13</v>
      </c>
      <c r="G25" s="106">
        <v>28</v>
      </c>
      <c r="H25" s="106">
        <v>46</v>
      </c>
      <c r="I25" s="105">
        <f t="shared" si="0"/>
        <v>74</v>
      </c>
      <c r="J25" s="78"/>
      <c r="K25" s="109"/>
    </row>
    <row r="26" spans="1:11" s="77" customFormat="1" x14ac:dyDescent="0.3">
      <c r="A26" s="122">
        <v>45826</v>
      </c>
      <c r="B26" s="106">
        <f t="shared" si="2"/>
        <v>75</v>
      </c>
      <c r="C26" s="106">
        <v>11</v>
      </c>
      <c r="D26" s="106">
        <v>2</v>
      </c>
      <c r="E26" s="106">
        <v>1</v>
      </c>
      <c r="F26" s="108">
        <f t="shared" si="1"/>
        <v>14</v>
      </c>
      <c r="G26" s="106">
        <v>25</v>
      </c>
      <c r="H26" s="106">
        <v>36</v>
      </c>
      <c r="I26" s="105">
        <f t="shared" si="0"/>
        <v>61</v>
      </c>
      <c r="J26" s="78"/>
      <c r="K26" s="109"/>
    </row>
    <row r="27" spans="1:11" s="77" customFormat="1" x14ac:dyDescent="0.3">
      <c r="A27" s="122">
        <v>45827</v>
      </c>
      <c r="B27" s="106">
        <f t="shared" si="2"/>
        <v>82</v>
      </c>
      <c r="C27" s="106">
        <v>13</v>
      </c>
      <c r="D27" s="106">
        <v>1</v>
      </c>
      <c r="E27" s="106">
        <v>1</v>
      </c>
      <c r="F27" s="108">
        <f t="shared" si="1"/>
        <v>15</v>
      </c>
      <c r="G27" s="106">
        <v>29</v>
      </c>
      <c r="H27" s="106">
        <v>38</v>
      </c>
      <c r="I27" s="105">
        <f t="shared" si="0"/>
        <v>67</v>
      </c>
      <c r="J27" s="78"/>
      <c r="K27" s="109"/>
    </row>
    <row r="28" spans="1:11" s="104" customFormat="1" x14ac:dyDescent="0.3">
      <c r="A28" s="122">
        <v>45828</v>
      </c>
      <c r="B28" s="106">
        <f t="shared" si="2"/>
        <v>89</v>
      </c>
      <c r="C28" s="106">
        <v>6</v>
      </c>
      <c r="D28" s="106">
        <v>4</v>
      </c>
      <c r="E28" s="106">
        <v>1</v>
      </c>
      <c r="F28" s="108">
        <f t="shared" si="1"/>
        <v>11</v>
      </c>
      <c r="G28" s="106">
        <v>43</v>
      </c>
      <c r="H28" s="106">
        <v>35</v>
      </c>
      <c r="I28" s="105">
        <f t="shared" si="0"/>
        <v>78</v>
      </c>
      <c r="J28" s="78"/>
      <c r="K28" s="109"/>
    </row>
    <row r="29" spans="1:11" s="104" customFormat="1" x14ac:dyDescent="0.3">
      <c r="A29" s="122">
        <v>45829</v>
      </c>
      <c r="B29" s="106">
        <f t="shared" si="2"/>
        <v>66</v>
      </c>
      <c r="C29" s="106">
        <v>8</v>
      </c>
      <c r="D29" s="106">
        <v>1</v>
      </c>
      <c r="E29" s="106"/>
      <c r="F29" s="108">
        <f t="shared" si="1"/>
        <v>9</v>
      </c>
      <c r="G29" s="106">
        <v>22</v>
      </c>
      <c r="H29" s="106">
        <v>35</v>
      </c>
      <c r="I29" s="105">
        <f t="shared" si="0"/>
        <v>57</v>
      </c>
      <c r="J29" s="78"/>
      <c r="K29" s="109"/>
    </row>
    <row r="30" spans="1:11" s="77" customFormat="1" x14ac:dyDescent="0.3">
      <c r="A30" s="123">
        <v>45830</v>
      </c>
      <c r="B30" s="106">
        <f t="shared" si="2"/>
        <v>0</v>
      </c>
      <c r="C30" s="106"/>
      <c r="D30" s="106"/>
      <c r="E30" s="106"/>
      <c r="F30" s="108">
        <f t="shared" si="1"/>
        <v>0</v>
      </c>
      <c r="G30" s="106"/>
      <c r="H30" s="106"/>
      <c r="I30" s="105">
        <f t="shared" si="0"/>
        <v>0</v>
      </c>
      <c r="J30" s="78"/>
      <c r="K30" s="109"/>
    </row>
    <row r="31" spans="1:11" s="104" customFormat="1" x14ac:dyDescent="0.3">
      <c r="A31" s="123">
        <v>45831</v>
      </c>
      <c r="B31" s="106">
        <f t="shared" si="2"/>
        <v>1</v>
      </c>
      <c r="C31" s="106"/>
      <c r="D31" s="106"/>
      <c r="E31" s="106">
        <v>1</v>
      </c>
      <c r="F31" s="108">
        <f t="shared" si="1"/>
        <v>1</v>
      </c>
      <c r="G31" s="106"/>
      <c r="H31" s="106"/>
      <c r="I31" s="105">
        <f t="shared" si="0"/>
        <v>0</v>
      </c>
      <c r="J31" s="78"/>
      <c r="K31" s="109"/>
    </row>
    <row r="32" spans="1:11" s="104" customFormat="1" x14ac:dyDescent="0.3">
      <c r="A32" s="122">
        <v>45832</v>
      </c>
      <c r="B32" s="106">
        <f t="shared" si="2"/>
        <v>134</v>
      </c>
      <c r="C32" s="106">
        <v>9</v>
      </c>
      <c r="D32" s="106">
        <v>1</v>
      </c>
      <c r="E32" s="106">
        <v>1</v>
      </c>
      <c r="F32" s="108">
        <f t="shared" si="1"/>
        <v>11</v>
      </c>
      <c r="G32" s="106">
        <v>54</v>
      </c>
      <c r="H32" s="106">
        <v>69</v>
      </c>
      <c r="I32" s="105">
        <f t="shared" si="0"/>
        <v>123</v>
      </c>
      <c r="J32" s="78"/>
      <c r="K32" s="109"/>
    </row>
    <row r="33" spans="1:11" s="77" customFormat="1" x14ac:dyDescent="0.3">
      <c r="A33" s="122">
        <v>45833</v>
      </c>
      <c r="B33" s="106">
        <f t="shared" si="2"/>
        <v>113</v>
      </c>
      <c r="C33" s="106">
        <v>6</v>
      </c>
      <c r="D33" s="106">
        <v>2</v>
      </c>
      <c r="E33" s="106"/>
      <c r="F33" s="108">
        <f t="shared" si="1"/>
        <v>8</v>
      </c>
      <c r="G33" s="106">
        <v>62</v>
      </c>
      <c r="H33" s="106">
        <v>43</v>
      </c>
      <c r="I33" s="105">
        <f t="shared" si="0"/>
        <v>105</v>
      </c>
      <c r="J33" s="110"/>
      <c r="K33" s="109"/>
    </row>
    <row r="34" spans="1:11" s="77" customFormat="1" x14ac:dyDescent="0.3">
      <c r="A34" s="122">
        <v>45834</v>
      </c>
      <c r="B34" s="106">
        <f t="shared" si="2"/>
        <v>73</v>
      </c>
      <c r="C34" s="106">
        <v>13</v>
      </c>
      <c r="D34" s="106">
        <v>3</v>
      </c>
      <c r="E34" s="106">
        <v>4</v>
      </c>
      <c r="F34" s="108">
        <f t="shared" si="1"/>
        <v>20</v>
      </c>
      <c r="G34" s="106">
        <v>22</v>
      </c>
      <c r="H34" s="106">
        <v>31</v>
      </c>
      <c r="I34" s="105">
        <f t="shared" si="0"/>
        <v>53</v>
      </c>
      <c r="J34" s="78"/>
      <c r="K34" s="109"/>
    </row>
    <row r="35" spans="1:11" s="104" customFormat="1" x14ac:dyDescent="0.3">
      <c r="A35" s="122">
        <v>45835</v>
      </c>
      <c r="B35" s="106">
        <f t="shared" si="2"/>
        <v>78</v>
      </c>
      <c r="C35" s="106">
        <v>15</v>
      </c>
      <c r="D35" s="106">
        <v>2</v>
      </c>
      <c r="E35" s="106"/>
      <c r="F35" s="108">
        <f t="shared" si="1"/>
        <v>17</v>
      </c>
      <c r="G35" s="106">
        <v>25</v>
      </c>
      <c r="H35" s="106">
        <v>36</v>
      </c>
      <c r="I35" s="105">
        <f t="shared" si="0"/>
        <v>61</v>
      </c>
      <c r="J35" s="78"/>
      <c r="K35" s="109"/>
    </row>
    <row r="36" spans="1:11" s="104" customFormat="1" x14ac:dyDescent="0.3">
      <c r="A36" s="122">
        <v>45836</v>
      </c>
      <c r="B36" s="106">
        <f t="shared" si="2"/>
        <v>66</v>
      </c>
      <c r="C36" s="106">
        <v>10</v>
      </c>
      <c r="D36" s="106">
        <v>4</v>
      </c>
      <c r="E36" s="106">
        <v>1</v>
      </c>
      <c r="F36" s="108">
        <f t="shared" si="1"/>
        <v>15</v>
      </c>
      <c r="G36" s="106">
        <v>25</v>
      </c>
      <c r="H36" s="106">
        <v>26</v>
      </c>
      <c r="I36" s="105">
        <f t="shared" si="0"/>
        <v>51</v>
      </c>
      <c r="J36" s="78"/>
      <c r="K36" s="109"/>
    </row>
    <row r="37" spans="1:11" s="104" customFormat="1" x14ac:dyDescent="0.3">
      <c r="A37" s="123">
        <v>45837</v>
      </c>
      <c r="B37" s="106">
        <f t="shared" si="2"/>
        <v>1</v>
      </c>
      <c r="C37" s="106"/>
      <c r="D37" s="106"/>
      <c r="E37" s="106">
        <v>1</v>
      </c>
      <c r="F37" s="108">
        <f t="shared" si="1"/>
        <v>1</v>
      </c>
      <c r="G37" s="106"/>
      <c r="H37" s="106"/>
      <c r="I37" s="105">
        <f t="shared" si="0"/>
        <v>0</v>
      </c>
      <c r="J37" s="78"/>
      <c r="K37" s="109"/>
    </row>
    <row r="38" spans="1:11" s="104" customFormat="1" x14ac:dyDescent="0.3">
      <c r="A38" s="123">
        <v>45838</v>
      </c>
      <c r="B38" s="106">
        <f t="shared" si="2"/>
        <v>3</v>
      </c>
      <c r="C38" s="106"/>
      <c r="D38" s="106"/>
      <c r="E38" s="106">
        <v>3</v>
      </c>
      <c r="F38" s="108">
        <f t="shared" si="1"/>
        <v>3</v>
      </c>
      <c r="G38" s="106"/>
      <c r="H38" s="106"/>
      <c r="I38" s="105">
        <f t="shared" si="0"/>
        <v>0</v>
      </c>
      <c r="J38" s="78"/>
      <c r="K38" s="109"/>
    </row>
    <row r="39" spans="1:11" s="104" customFormat="1" ht="17.25" thickBot="1" x14ac:dyDescent="0.35">
      <c r="A39" s="122"/>
      <c r="B39" s="117"/>
      <c r="C39" s="106"/>
      <c r="D39" s="106"/>
      <c r="E39" s="106"/>
      <c r="F39" s="118"/>
      <c r="G39" s="106"/>
      <c r="H39" s="106"/>
      <c r="I39" s="119"/>
      <c r="J39" s="28"/>
      <c r="K39" s="109"/>
    </row>
    <row r="40" spans="1:11" ht="17.25" thickBot="1" x14ac:dyDescent="0.35">
      <c r="A40" s="29" t="s">
        <v>9</v>
      </c>
      <c r="B40" s="120">
        <f t="shared" ref="B40:I40" si="3">SUM(B9:B39)</f>
        <v>1542</v>
      </c>
      <c r="C40" s="120">
        <f t="shared" si="3"/>
        <v>194</v>
      </c>
      <c r="D40" s="120">
        <f t="shared" si="3"/>
        <v>39</v>
      </c>
      <c r="E40" s="120">
        <f t="shared" si="3"/>
        <v>20</v>
      </c>
      <c r="F40" s="120">
        <f t="shared" si="3"/>
        <v>253</v>
      </c>
      <c r="G40" s="120">
        <f t="shared" si="3"/>
        <v>577</v>
      </c>
      <c r="H40" s="120">
        <f t="shared" si="3"/>
        <v>712</v>
      </c>
      <c r="I40" s="120">
        <f t="shared" si="3"/>
        <v>1289</v>
      </c>
      <c r="J40" s="121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61" t="s">
        <v>47</v>
      </c>
      <c r="B42" s="163" t="s">
        <v>15</v>
      </c>
      <c r="C42" s="158" t="s">
        <v>8</v>
      </c>
      <c r="D42" s="164"/>
      <c r="E42" s="164"/>
      <c r="F42" s="164"/>
      <c r="G42" s="164" t="s">
        <v>4</v>
      </c>
      <c r="H42" s="164"/>
      <c r="I42" s="164"/>
      <c r="J42" s="144" t="s">
        <v>6</v>
      </c>
    </row>
    <row r="43" spans="1:11" x14ac:dyDescent="0.3">
      <c r="A43" s="162"/>
      <c r="B43" s="160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45"/>
    </row>
    <row r="44" spans="1:11" x14ac:dyDescent="0.3">
      <c r="A44" s="58" t="s">
        <v>39</v>
      </c>
      <c r="B44" s="5">
        <f t="shared" ref="B44:B55" si="4">SUM(F44+I44)</f>
        <v>1848</v>
      </c>
      <c r="C44" s="4">
        <v>239</v>
      </c>
      <c r="D44" s="3">
        <v>73</v>
      </c>
      <c r="E44" s="83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7" t="s">
        <v>28</v>
      </c>
    </row>
    <row r="45" spans="1:11" x14ac:dyDescent="0.3">
      <c r="A45" s="58" t="s">
        <v>36</v>
      </c>
      <c r="B45" s="5">
        <f t="shared" si="4"/>
        <v>1843</v>
      </c>
      <c r="C45" s="4">
        <v>217</v>
      </c>
      <c r="D45" s="3">
        <v>59</v>
      </c>
      <c r="E45" s="83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43</v>
      </c>
      <c r="B46" s="5">
        <v>1842</v>
      </c>
      <c r="C46" s="16">
        <v>229</v>
      </c>
      <c r="D46" s="15">
        <v>58</v>
      </c>
      <c r="E46" s="87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5"/>
    </row>
    <row r="47" spans="1:11" x14ac:dyDescent="0.3">
      <c r="A47" s="58" t="s">
        <v>38</v>
      </c>
      <c r="B47" s="5">
        <f t="shared" si="4"/>
        <v>2144</v>
      </c>
      <c r="C47" s="25">
        <v>230</v>
      </c>
      <c r="D47" s="22">
        <v>60</v>
      </c>
      <c r="E47" s="81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31</v>
      </c>
      <c r="B48" s="85">
        <f t="shared" si="4"/>
        <v>1806</v>
      </c>
      <c r="C48" s="80">
        <v>230</v>
      </c>
      <c r="D48" s="79">
        <v>54</v>
      </c>
      <c r="E48" s="81">
        <v>25</v>
      </c>
      <c r="F48" s="9">
        <f t="shared" si="5"/>
        <v>309</v>
      </c>
      <c r="G48" s="81">
        <v>715</v>
      </c>
      <c r="H48" s="81">
        <v>782</v>
      </c>
      <c r="I48" s="82">
        <f>SUM(G48:H48)</f>
        <v>1497</v>
      </c>
      <c r="J48" s="23"/>
    </row>
    <row r="49" spans="1:10" x14ac:dyDescent="0.3">
      <c r="A49" s="58" t="s">
        <v>34</v>
      </c>
      <c r="B49" s="85">
        <f t="shared" si="4"/>
        <v>1542</v>
      </c>
      <c r="C49" s="25">
        <v>194</v>
      </c>
      <c r="D49" s="22">
        <v>39</v>
      </c>
      <c r="E49" s="81">
        <v>20</v>
      </c>
      <c r="F49" s="9">
        <f t="shared" si="5"/>
        <v>253</v>
      </c>
      <c r="G49" s="22">
        <v>577</v>
      </c>
      <c r="H49" s="22">
        <v>712</v>
      </c>
      <c r="I49" s="82">
        <f>SUM(G49:H49)</f>
        <v>1289</v>
      </c>
      <c r="J49" s="23"/>
    </row>
    <row r="50" spans="1:10" x14ac:dyDescent="0.3">
      <c r="A50" s="58" t="s">
        <v>46</v>
      </c>
      <c r="B50" s="85">
        <f t="shared" si="4"/>
        <v>0</v>
      </c>
      <c r="C50" s="4"/>
      <c r="D50" s="3"/>
      <c r="E50" s="83"/>
      <c r="F50" s="9">
        <f t="shared" si="5"/>
        <v>0</v>
      </c>
      <c r="G50" s="2"/>
      <c r="H50" s="2"/>
      <c r="I50" s="82">
        <f t="shared" ref="I50:I55" si="7">SUM(G50:H50)</f>
        <v>0</v>
      </c>
      <c r="J50" s="97"/>
    </row>
    <row r="51" spans="1:10" x14ac:dyDescent="0.3">
      <c r="A51" s="58" t="s">
        <v>41</v>
      </c>
      <c r="B51" s="5">
        <f t="shared" si="4"/>
        <v>0</v>
      </c>
      <c r="C51" s="4"/>
      <c r="D51" s="3"/>
      <c r="E51" s="83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8" t="s">
        <v>45</v>
      </c>
      <c r="B52" s="85">
        <f t="shared" si="4"/>
        <v>0</v>
      </c>
      <c r="C52" s="4"/>
      <c r="D52" s="3"/>
      <c r="E52" s="83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8" t="s">
        <v>37</v>
      </c>
      <c r="B53" s="85">
        <f>SUM(F53+I53)</f>
        <v>0</v>
      </c>
      <c r="C53" s="4"/>
      <c r="D53" s="3"/>
      <c r="E53" s="83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8" t="s">
        <v>42</v>
      </c>
      <c r="B54" s="5">
        <f t="shared" si="4"/>
        <v>0</v>
      </c>
      <c r="C54" s="4"/>
      <c r="D54" s="3"/>
      <c r="E54" s="83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33</v>
      </c>
      <c r="B55" s="85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29</v>
      </c>
      <c r="B56" s="39">
        <f>SUM(B44:B55)</f>
        <v>11025</v>
      </c>
      <c r="C56" s="38">
        <f>SUM(C44:C55)</f>
        <v>1339</v>
      </c>
      <c r="D56" s="38">
        <f t="shared" ref="D56:H56" si="8">SUM(D44:D55)</f>
        <v>343</v>
      </c>
      <c r="E56" s="38">
        <f>SUM(E44:E55)</f>
        <v>143</v>
      </c>
      <c r="F56" s="38">
        <f>SUM(F44:F55)</f>
        <v>1825</v>
      </c>
      <c r="G56" s="38">
        <f t="shared" si="8"/>
        <v>4086</v>
      </c>
      <c r="H56" s="38">
        <f t="shared" si="8"/>
        <v>5114</v>
      </c>
      <c r="I56" s="64">
        <f>SUM(I44:I55)</f>
        <v>9200</v>
      </c>
      <c r="J56" s="63"/>
    </row>
    <row r="57" spans="1:10" x14ac:dyDescent="0.3">
      <c r="A57" t="s">
        <v>21</v>
      </c>
    </row>
    <row r="58" spans="1:10" x14ac:dyDescent="0.3">
      <c r="A58" s="146" t="s">
        <v>47</v>
      </c>
      <c r="B58" s="154" t="s">
        <v>18</v>
      </c>
      <c r="C58" s="156" t="s">
        <v>19</v>
      </c>
      <c r="D58" s="157"/>
      <c r="E58" s="157"/>
      <c r="F58" s="158"/>
      <c r="G58" s="159" t="s">
        <v>6</v>
      </c>
    </row>
    <row r="59" spans="1:10" x14ac:dyDescent="0.3">
      <c r="A59" s="147"/>
      <c r="B59" s="155"/>
      <c r="C59" s="8" t="s">
        <v>7</v>
      </c>
      <c r="D59" s="18" t="s">
        <v>16</v>
      </c>
      <c r="E59" s="11" t="s">
        <v>24</v>
      </c>
      <c r="F59" s="7" t="s">
        <v>32</v>
      </c>
      <c r="G59" s="160"/>
    </row>
    <row r="60" spans="1:10" x14ac:dyDescent="0.3">
      <c r="A60" s="27" t="s">
        <v>39</v>
      </c>
      <c r="B60" s="5">
        <f>SUM(C60:E60)</f>
        <v>1066</v>
      </c>
      <c r="C60" s="4">
        <v>277</v>
      </c>
      <c r="D60" s="3">
        <v>742</v>
      </c>
      <c r="E60" s="83">
        <v>47</v>
      </c>
      <c r="F60" s="2"/>
      <c r="G60" s="97" t="s">
        <v>28</v>
      </c>
    </row>
    <row r="61" spans="1:10" x14ac:dyDescent="0.3">
      <c r="A61" s="27" t="s">
        <v>36</v>
      </c>
      <c r="B61" s="5">
        <f>SUM(C61:E61)</f>
        <v>904</v>
      </c>
      <c r="C61" s="4">
        <v>283</v>
      </c>
      <c r="D61" s="3">
        <v>585</v>
      </c>
      <c r="E61" s="83">
        <v>36</v>
      </c>
      <c r="F61" s="2"/>
      <c r="G61" s="1"/>
    </row>
    <row r="62" spans="1:10" x14ac:dyDescent="0.3">
      <c r="A62" s="27" t="s">
        <v>43</v>
      </c>
      <c r="B62" s="85">
        <f t="shared" ref="B62:B71" si="9">SUM(C62:E62)</f>
        <v>919</v>
      </c>
      <c r="C62" s="4">
        <v>302</v>
      </c>
      <c r="D62" s="3">
        <v>579</v>
      </c>
      <c r="E62" s="83">
        <v>38</v>
      </c>
      <c r="F62" s="2"/>
      <c r="G62" s="65"/>
    </row>
    <row r="63" spans="1:10" x14ac:dyDescent="0.3">
      <c r="A63" s="27" t="s">
        <v>38</v>
      </c>
      <c r="B63" s="85">
        <f t="shared" si="9"/>
        <v>914</v>
      </c>
      <c r="C63" s="4">
        <v>317</v>
      </c>
      <c r="D63" s="3">
        <v>560</v>
      </c>
      <c r="E63" s="83">
        <v>37</v>
      </c>
      <c r="F63" s="2"/>
      <c r="G63" s="1"/>
    </row>
    <row r="64" spans="1:10" x14ac:dyDescent="0.3">
      <c r="A64" s="27" t="s">
        <v>31</v>
      </c>
      <c r="B64" s="85">
        <f t="shared" si="9"/>
        <v>945</v>
      </c>
      <c r="C64" s="84">
        <v>305</v>
      </c>
      <c r="D64" s="83">
        <v>599</v>
      </c>
      <c r="E64" s="83">
        <v>41</v>
      </c>
      <c r="F64" s="2"/>
      <c r="G64" s="1"/>
    </row>
    <row r="65" spans="1:7" x14ac:dyDescent="0.3">
      <c r="A65" s="27" t="s">
        <v>34</v>
      </c>
      <c r="B65" s="85">
        <f t="shared" si="9"/>
        <v>772</v>
      </c>
      <c r="C65" s="4">
        <v>273</v>
      </c>
      <c r="D65" s="3">
        <v>466</v>
      </c>
      <c r="E65" s="83">
        <v>33</v>
      </c>
      <c r="F65" s="2"/>
      <c r="G65" s="1"/>
    </row>
    <row r="66" spans="1:7" x14ac:dyDescent="0.3">
      <c r="A66" s="27" t="s">
        <v>46</v>
      </c>
      <c r="B66" s="85">
        <f t="shared" si="9"/>
        <v>0</v>
      </c>
      <c r="C66" s="4"/>
      <c r="D66" s="3"/>
      <c r="E66" s="83"/>
      <c r="F66" s="2"/>
      <c r="G66" s="97"/>
    </row>
    <row r="67" spans="1:7" x14ac:dyDescent="0.3">
      <c r="A67" s="27" t="s">
        <v>41</v>
      </c>
      <c r="B67" s="85">
        <f t="shared" si="9"/>
        <v>0</v>
      </c>
      <c r="C67" s="4"/>
      <c r="D67" s="3"/>
      <c r="E67" s="83"/>
      <c r="F67" s="2"/>
      <c r="G67" s="1"/>
    </row>
    <row r="68" spans="1:7" x14ac:dyDescent="0.3">
      <c r="A68" s="27" t="s">
        <v>45</v>
      </c>
      <c r="B68" s="85">
        <f t="shared" si="9"/>
        <v>0</v>
      </c>
      <c r="C68" s="4"/>
      <c r="D68" s="3"/>
      <c r="E68" s="83"/>
      <c r="F68" s="2"/>
      <c r="G68" s="1"/>
    </row>
    <row r="69" spans="1:7" x14ac:dyDescent="0.3">
      <c r="A69" s="27" t="s">
        <v>37</v>
      </c>
      <c r="B69" s="85">
        <f t="shared" si="9"/>
        <v>0</v>
      </c>
      <c r="C69" s="4"/>
      <c r="D69" s="3"/>
      <c r="E69" s="83"/>
      <c r="F69" s="2"/>
      <c r="G69" s="1"/>
    </row>
    <row r="70" spans="1:7" x14ac:dyDescent="0.3">
      <c r="A70" s="27" t="s">
        <v>42</v>
      </c>
      <c r="B70" s="85">
        <f t="shared" si="9"/>
        <v>0</v>
      </c>
      <c r="C70" s="4"/>
      <c r="D70" s="3"/>
      <c r="E70" s="83"/>
      <c r="F70" s="2"/>
      <c r="G70" s="1"/>
    </row>
    <row r="71" spans="1:7" x14ac:dyDescent="0.3">
      <c r="A71" s="40" t="s">
        <v>33</v>
      </c>
      <c r="B71" s="85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29</v>
      </c>
      <c r="B72" s="39">
        <f>SUM(B60:B71)</f>
        <v>5520</v>
      </c>
      <c r="C72" s="38">
        <f>SUM(C60:C71)</f>
        <v>1757</v>
      </c>
      <c r="D72" s="36">
        <f>SUM(D60:D71)</f>
        <v>3531</v>
      </c>
      <c r="E72" s="36">
        <f>SUM(E60:E71)</f>
        <v>232</v>
      </c>
      <c r="F72" s="36"/>
      <c r="G72" s="37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2025-07-02T04:16:13Z</dcterms:modified>
  <cp:version>1200.0100.01</cp:version>
</cp:coreProperties>
</file>