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13_ncr:1_{6F01DC0F-E83A-4346-92B5-90CA1AAF94E3}" xr6:coauthVersionLast="47" xr6:coauthVersionMax="47" xr10:uidLastSave="{00000000-0000-0000-0000-000000000000}"/>
  <bookViews>
    <workbookView xWindow="1860" yWindow="1110" windowWidth="19725" windowHeight="1392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9" i="3"/>
  <c r="F28" i="3" l="1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E22" i="1"/>
  <c r="D22" i="1"/>
  <c r="C22" i="1"/>
  <c r="D15" i="1"/>
  <c r="C15" i="1"/>
  <c r="D9" i="1"/>
  <c r="E9" i="1"/>
  <c r="C9" i="1"/>
  <c r="B51" i="3" l="1"/>
  <c r="B52" i="3"/>
  <c r="B53" i="3"/>
  <c r="B54" i="3"/>
  <c r="B55" i="3"/>
  <c r="B56" i="3"/>
  <c r="B57" i="3"/>
  <c r="B58" i="3"/>
  <c r="B59" i="3"/>
  <c r="B60" i="3"/>
  <c r="I25" i="3"/>
  <c r="I26" i="3"/>
  <c r="I27" i="3"/>
  <c r="I28" i="3"/>
  <c r="B50" i="3" l="1"/>
  <c r="E45" i="3" l="1"/>
  <c r="E61" i="3"/>
  <c r="B49" i="3" l="1"/>
  <c r="I43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2" i="3" l="1"/>
  <c r="I23" i="3"/>
  <c r="I24" i="3"/>
  <c r="I41" i="3" l="1"/>
  <c r="I40" i="3" l="1"/>
  <c r="E29" i="3" l="1"/>
  <c r="F34" i="3" l="1"/>
  <c r="F35" i="3"/>
  <c r="F36" i="3"/>
  <c r="F37" i="3"/>
  <c r="F38" i="3"/>
  <c r="F39" i="3"/>
  <c r="F40" i="3"/>
  <c r="B40" i="3" s="1"/>
  <c r="F41" i="3"/>
  <c r="B41" i="3" s="1"/>
  <c r="F42" i="3"/>
  <c r="B42" i="3" s="1"/>
  <c r="F43" i="3"/>
  <c r="B43" i="3" s="1"/>
  <c r="F44" i="3"/>
  <c r="F33" i="3"/>
  <c r="B8" i="1"/>
  <c r="B21" i="1"/>
  <c r="I38" i="3"/>
  <c r="I39" i="3"/>
  <c r="B9" i="1"/>
  <c r="B39" i="3" l="1"/>
  <c r="B22" i="1"/>
  <c r="B38" i="3"/>
  <c r="I37" i="3"/>
  <c r="B37" i="3" l="1"/>
  <c r="I36" i="3"/>
  <c r="D45" i="3" l="1"/>
  <c r="G45" i="3"/>
  <c r="H45" i="3"/>
  <c r="C45" i="3"/>
  <c r="I34" i="3" l="1"/>
  <c r="I35" i="3"/>
  <c r="B35" i="3" l="1"/>
  <c r="B15" i="1"/>
  <c r="B14" i="1"/>
  <c r="I29" i="3" l="1"/>
  <c r="B36" i="3"/>
  <c r="C29" i="3"/>
  <c r="D29" i="3"/>
  <c r="F29" i="3"/>
  <c r="G29" i="3"/>
  <c r="H29" i="3"/>
  <c r="B34" i="3" l="1"/>
  <c r="I33" i="3"/>
  <c r="I45" i="3" s="1"/>
  <c r="F45" i="3"/>
  <c r="B33" i="3" l="1"/>
  <c r="B45" i="3" s="1"/>
  <c r="D61" i="3" l="1"/>
  <c r="C61" i="3"/>
  <c r="B61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<sst xmlns="http://schemas.openxmlformats.org/spreadsheetml/2006/main" count="104" uniqueCount="65">
  <si>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</si>
  <si>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</si>
  <si>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</si>
  <si>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</si>
  <si>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</si>
  <si>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</si>
  <si>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</si>
  <si>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</si>
  <si>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</si>
  <si>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</si>
  <si>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</si>
  <si>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</si>
  <si>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</si>
  <si>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</si>
  <si>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</si>
  <si>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</si>
  <si>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</si>
  <si>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</si>
  <si>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</si>
  <si>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</si>
  <si>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</si>
  <si>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</si>
  <si>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</si>
  <si>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</si>
  <si>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</si>
  <si>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</si>
  <si>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</si>
  <si>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</si>
  <si>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</si>
  <si>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</si>
  <si>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</si>
  <si>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</si>
  <si>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</si>
  <si>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</si>
  <si>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</si>
  <si>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</si>
  <si>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</si>
  <si>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</si>
  <si>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</si>
  <si>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</si>
  <si>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</si>
  <si>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</si>
  <si>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</si>
  <si>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</si>
  <si>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</si>
  <si>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</si>
  <si>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</si>
  <si>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</si>
  <si>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</si>
  <si>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</si>
  <si>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</si>
  <si>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</si>
  <si>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</si>
  <si>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</si>
  <si>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</si>
  <si>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</si>
  <si>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</si>
  <si>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</si>
  <si>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</si>
  <si>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</si>
  <si>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</si>
  <si>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2024년 총계</t>
    <phoneticPr fontId="2" type="noConversion"/>
  </si>
  <si>
    <t>2024. 4.1. ~ 4.30.</t>
    <phoneticPr fontId="4" type="noConversion"/>
  </si>
  <si>
    <t>4월  통계</t>
    <phoneticPr fontId="19" type="noConversion"/>
  </si>
  <si>
    <t>2024.04.01.[월] ~ 04.30.[화]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</si>
</sst>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5" t="s">
        <v>48</v>
      </c>
      <c r="B1" s="125"/>
      <c r="C1" s="125"/>
      <c r="D1" s="125"/>
      <c r="E1" s="125"/>
      <c r="F1" s="46"/>
      <c r="G1" s="46"/>
      <c r="H1" s="46"/>
      <c r="I1" s="46"/>
      <c r="J1" s="46"/>
    </row>
    <row r="2" spans="1:10" ht="30.75" customHeight="1" x14ac:dyDescent="0.3">
      <c r="A2" s="124" t="s">
        <v>62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6" t="s">
        <v>40</v>
      </c>
      <c r="B6" s="122" t="s">
        <v>41</v>
      </c>
      <c r="C6" s="129" t="s">
        <v>50</v>
      </c>
      <c r="D6" s="130"/>
      <c r="E6" s="105" t="s">
        <v>53</v>
      </c>
    </row>
    <row r="7" spans="1:10" ht="23.1" customHeight="1" x14ac:dyDescent="0.3">
      <c r="A7" s="127"/>
      <c r="B7" s="128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63</v>
      </c>
      <c r="B8" s="59">
        <f>C8+D8+E8</f>
        <v>2524</v>
      </c>
      <c r="C8" s="61">
        <v>363</v>
      </c>
      <c r="D8" s="55">
        <v>2096</v>
      </c>
      <c r="E8" s="99">
        <v>65</v>
      </c>
    </row>
    <row r="9" spans="1:10" ht="23.1" customHeight="1" thickBot="1" x14ac:dyDescent="0.35">
      <c r="A9" s="71" t="s">
        <v>60</v>
      </c>
      <c r="B9" s="72">
        <f>C9+D9+E9</f>
        <v>9070</v>
      </c>
      <c r="C9" s="73">
        <f>C8+989</f>
        <v>1352</v>
      </c>
      <c r="D9" s="73">
        <f>D8+5475</f>
        <v>7571</v>
      </c>
      <c r="E9" s="106">
        <f>E8+82</f>
        <v>147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63</v>
      </c>
      <c r="B14" s="56">
        <f>SUM(C14:D14)</f>
        <v>38</v>
      </c>
      <c r="C14" s="66">
        <v>35</v>
      </c>
      <c r="D14" s="77">
        <v>3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136</v>
      </c>
      <c r="C15" s="81">
        <f>C14+84</f>
        <v>119</v>
      </c>
      <c r="D15" s="82">
        <f>D14+14</f>
        <v>17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8" t="s">
        <v>40</v>
      </c>
      <c r="B19" s="120" t="s">
        <v>41</v>
      </c>
      <c r="C19" s="122" t="s">
        <v>50</v>
      </c>
      <c r="D19" s="123"/>
      <c r="E19" s="98" t="s">
        <v>53</v>
      </c>
    </row>
    <row r="20" spans="1:5" s="83" customFormat="1" ht="23.1" customHeight="1" x14ac:dyDescent="0.3">
      <c r="A20" s="119"/>
      <c r="B20" s="121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63</v>
      </c>
      <c r="B21" s="54">
        <f>SUM(C21:E21)</f>
        <v>1301</v>
      </c>
      <c r="C21" s="67">
        <v>363</v>
      </c>
      <c r="D21" s="78">
        <v>855</v>
      </c>
      <c r="E21" s="102">
        <v>83</v>
      </c>
    </row>
    <row r="22" spans="1:5" ht="23.1" customHeight="1" thickBot="1" x14ac:dyDescent="0.35">
      <c r="A22" s="74" t="s">
        <v>60</v>
      </c>
      <c r="B22" s="75">
        <f>SUM(C22:E22)</f>
        <v>4813</v>
      </c>
      <c r="C22" s="76">
        <f>C21+999</f>
        <v>1362</v>
      </c>
      <c r="D22" s="79">
        <f>D21+2396</f>
        <v>3251</v>
      </c>
      <c r="E22" s="103">
        <f>E21+117</f>
        <v>200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1"/>
  <sheetViews>
    <sheetView zoomScale="110" zoomScaleNormal="110" workbookViewId="0">
      <selection activeCell="K19" sqref="K19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21"/>
      <c r="L1" s="21"/>
      <c r="M1" s="21"/>
      <c r="N1" s="21"/>
      <c r="O1" s="21"/>
      <c r="P1" s="21"/>
    </row>
    <row r="2" spans="1:16" ht="20.25" x14ac:dyDescent="0.3">
      <c r="A2" s="124" t="s">
        <v>64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5" t="s">
        <v>14</v>
      </c>
      <c r="B4" s="157" t="s">
        <v>13</v>
      </c>
      <c r="C4" s="157"/>
      <c r="D4" s="157"/>
      <c r="E4" s="157"/>
      <c r="F4" s="157"/>
      <c r="G4" s="157"/>
      <c r="H4" s="157"/>
      <c r="I4" s="157"/>
      <c r="J4" s="158"/>
    </row>
    <row r="5" spans="1:16" x14ac:dyDescent="0.3">
      <c r="A5" s="156"/>
      <c r="B5" s="159" t="s">
        <v>21</v>
      </c>
      <c r="C5" s="159"/>
      <c r="D5" s="159"/>
      <c r="E5" s="159"/>
      <c r="F5" s="159"/>
      <c r="G5" s="159"/>
      <c r="H5" s="159"/>
      <c r="I5" s="159"/>
      <c r="J5" s="160"/>
    </row>
    <row r="6" spans="1:16" ht="17.25" thickBot="1" x14ac:dyDescent="0.35">
      <c r="A6" t="s">
        <v>15</v>
      </c>
    </row>
    <row r="7" spans="1:16" x14ac:dyDescent="0.3">
      <c r="A7" s="140" t="s">
        <v>16</v>
      </c>
      <c r="B7" s="142" t="s">
        <v>17</v>
      </c>
      <c r="C7" s="144" t="s">
        <v>22</v>
      </c>
      <c r="D7" s="145"/>
      <c r="E7" s="145"/>
      <c r="F7" s="145"/>
      <c r="G7" s="145" t="s">
        <v>11</v>
      </c>
      <c r="H7" s="145"/>
      <c r="I7" s="145"/>
      <c r="J7" s="146" t="s">
        <v>18</v>
      </c>
    </row>
    <row r="8" spans="1:16" ht="15.75" customHeight="1" x14ac:dyDescent="0.3">
      <c r="A8" s="141"/>
      <c r="B8" s="143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47"/>
    </row>
    <row r="9" spans="1:16" x14ac:dyDescent="0.3">
      <c r="A9" s="113">
        <v>45384</v>
      </c>
      <c r="B9" s="114">
        <f>F9+I9</f>
        <v>141</v>
      </c>
      <c r="C9" s="114">
        <v>14</v>
      </c>
      <c r="D9" s="114">
        <v>5</v>
      </c>
      <c r="E9" s="114">
        <v>5</v>
      </c>
      <c r="F9" s="117">
        <f t="shared" ref="F9:F28" si="0">SUM(C9:E9)</f>
        <v>24</v>
      </c>
      <c r="G9" s="116">
        <v>72</v>
      </c>
      <c r="H9" s="116">
        <v>45</v>
      </c>
      <c r="I9" s="112">
        <f t="shared" ref="I9:I22" si="1">SUM(G9:H9)</f>
        <v>117</v>
      </c>
      <c r="J9" s="6" t="s">
        <v>59</v>
      </c>
      <c r="K9" s="26"/>
    </row>
    <row r="10" spans="1:16" x14ac:dyDescent="0.3">
      <c r="A10" s="113">
        <v>45385</v>
      </c>
      <c r="B10" s="114">
        <f t="shared" ref="B10:B28" si="2">F10+I10</f>
        <v>109</v>
      </c>
      <c r="C10" s="115">
        <v>11</v>
      </c>
      <c r="D10" s="115">
        <v>1</v>
      </c>
      <c r="E10" s="115">
        <v>2</v>
      </c>
      <c r="F10" s="117">
        <f t="shared" si="0"/>
        <v>14</v>
      </c>
      <c r="G10" s="116">
        <v>62</v>
      </c>
      <c r="H10" s="116">
        <v>33</v>
      </c>
      <c r="I10" s="112">
        <f t="shared" si="1"/>
        <v>95</v>
      </c>
      <c r="J10" s="1"/>
      <c r="K10" s="27"/>
    </row>
    <row r="11" spans="1:16" x14ac:dyDescent="0.3">
      <c r="A11" s="113">
        <v>45386</v>
      </c>
      <c r="B11" s="114">
        <f t="shared" si="2"/>
        <v>73</v>
      </c>
      <c r="C11" s="115">
        <v>7</v>
      </c>
      <c r="D11" s="115">
        <v>1</v>
      </c>
      <c r="E11" s="115">
        <v>3</v>
      </c>
      <c r="F11" s="117">
        <f t="shared" si="0"/>
        <v>11</v>
      </c>
      <c r="G11" s="116">
        <v>42</v>
      </c>
      <c r="H11" s="116">
        <v>20</v>
      </c>
      <c r="I11" s="112">
        <f t="shared" si="1"/>
        <v>62</v>
      </c>
      <c r="J11" s="6"/>
      <c r="K11" s="27"/>
    </row>
    <row r="12" spans="1:16" x14ac:dyDescent="0.3">
      <c r="A12" s="113">
        <v>45387</v>
      </c>
      <c r="B12" s="114">
        <f t="shared" si="2"/>
        <v>86</v>
      </c>
      <c r="C12" s="115">
        <v>16</v>
      </c>
      <c r="D12" s="115">
        <v>8</v>
      </c>
      <c r="E12" s="115">
        <v>4</v>
      </c>
      <c r="F12" s="117">
        <f t="shared" si="0"/>
        <v>28</v>
      </c>
      <c r="G12" s="116">
        <v>42</v>
      </c>
      <c r="H12" s="116">
        <v>16</v>
      </c>
      <c r="I12" s="112">
        <f t="shared" si="1"/>
        <v>58</v>
      </c>
      <c r="J12" s="1"/>
      <c r="K12" s="27"/>
    </row>
    <row r="13" spans="1:16" x14ac:dyDescent="0.3">
      <c r="A13" s="113">
        <v>45388</v>
      </c>
      <c r="B13" s="114">
        <f t="shared" si="2"/>
        <v>201</v>
      </c>
      <c r="C13" s="115">
        <v>22</v>
      </c>
      <c r="D13" s="115"/>
      <c r="E13" s="115">
        <v>6</v>
      </c>
      <c r="F13" s="117">
        <f t="shared" si="0"/>
        <v>28</v>
      </c>
      <c r="G13" s="116">
        <v>78</v>
      </c>
      <c r="H13" s="116">
        <v>95</v>
      </c>
      <c r="I13" s="112">
        <f t="shared" si="1"/>
        <v>173</v>
      </c>
      <c r="J13" s="6"/>
      <c r="K13" s="27"/>
    </row>
    <row r="14" spans="1:16" x14ac:dyDescent="0.3">
      <c r="A14" s="113">
        <v>45391</v>
      </c>
      <c r="B14" s="114">
        <f t="shared" si="2"/>
        <v>132</v>
      </c>
      <c r="C14" s="114">
        <v>12</v>
      </c>
      <c r="D14" s="114">
        <v>2</v>
      </c>
      <c r="E14" s="114">
        <v>6</v>
      </c>
      <c r="F14" s="117">
        <f t="shared" si="0"/>
        <v>20</v>
      </c>
      <c r="G14" s="116">
        <v>78</v>
      </c>
      <c r="H14" s="116">
        <v>34</v>
      </c>
      <c r="I14" s="112">
        <f t="shared" si="1"/>
        <v>112</v>
      </c>
      <c r="J14" s="6"/>
      <c r="K14" s="27"/>
    </row>
    <row r="15" spans="1:16" x14ac:dyDescent="0.3">
      <c r="A15" s="113">
        <v>45393</v>
      </c>
      <c r="B15" s="114">
        <f t="shared" si="2"/>
        <v>74</v>
      </c>
      <c r="C15" s="115">
        <v>8</v>
      </c>
      <c r="D15" s="115">
        <v>7</v>
      </c>
      <c r="E15" s="115">
        <v>1</v>
      </c>
      <c r="F15" s="117">
        <f t="shared" si="0"/>
        <v>16</v>
      </c>
      <c r="G15" s="116">
        <v>32</v>
      </c>
      <c r="H15" s="116">
        <v>26</v>
      </c>
      <c r="I15" s="112">
        <f t="shared" si="1"/>
        <v>58</v>
      </c>
      <c r="J15" s="1"/>
      <c r="K15" s="27"/>
    </row>
    <row r="16" spans="1:16" x14ac:dyDescent="0.3">
      <c r="A16" s="113">
        <v>45394</v>
      </c>
      <c r="B16" s="114">
        <f t="shared" si="2"/>
        <v>213</v>
      </c>
      <c r="C16" s="114">
        <v>36</v>
      </c>
      <c r="D16" s="114">
        <v>9</v>
      </c>
      <c r="E16" s="114">
        <v>1</v>
      </c>
      <c r="F16" s="117">
        <f t="shared" si="0"/>
        <v>46</v>
      </c>
      <c r="G16" s="114">
        <v>72</v>
      </c>
      <c r="H16" s="114">
        <v>95</v>
      </c>
      <c r="I16" s="112">
        <f t="shared" si="1"/>
        <v>167</v>
      </c>
      <c r="J16" s="1"/>
      <c r="K16" s="26"/>
    </row>
    <row r="17" spans="1:11" x14ac:dyDescent="0.3">
      <c r="A17" s="113">
        <v>45395</v>
      </c>
      <c r="B17" s="114">
        <f t="shared" si="2"/>
        <v>125</v>
      </c>
      <c r="C17" s="114">
        <v>11</v>
      </c>
      <c r="D17" s="114">
        <v>7</v>
      </c>
      <c r="E17" s="114">
        <v>1</v>
      </c>
      <c r="F17" s="117">
        <f t="shared" si="0"/>
        <v>19</v>
      </c>
      <c r="G17" s="114">
        <v>45</v>
      </c>
      <c r="H17" s="114">
        <v>61</v>
      </c>
      <c r="I17" s="112">
        <f t="shared" si="1"/>
        <v>106</v>
      </c>
      <c r="J17" s="1"/>
      <c r="K17" s="26"/>
    </row>
    <row r="18" spans="1:11" x14ac:dyDescent="0.3">
      <c r="A18" s="113">
        <v>45398</v>
      </c>
      <c r="B18" s="114">
        <f t="shared" si="2"/>
        <v>175</v>
      </c>
      <c r="C18" s="115">
        <v>25</v>
      </c>
      <c r="D18" s="115">
        <v>8</v>
      </c>
      <c r="E18" s="115">
        <v>3</v>
      </c>
      <c r="F18" s="117">
        <f t="shared" si="0"/>
        <v>36</v>
      </c>
      <c r="G18" s="116">
        <v>86</v>
      </c>
      <c r="H18" s="116">
        <v>53</v>
      </c>
      <c r="I18" s="112">
        <f t="shared" si="1"/>
        <v>139</v>
      </c>
      <c r="J18" s="1"/>
      <c r="K18" s="26"/>
    </row>
    <row r="19" spans="1:11" s="111" customFormat="1" x14ac:dyDescent="0.3">
      <c r="A19" s="113">
        <v>45399</v>
      </c>
      <c r="B19" s="114">
        <f t="shared" si="2"/>
        <v>134</v>
      </c>
      <c r="C19" s="114">
        <v>15</v>
      </c>
      <c r="D19" s="114">
        <v>5</v>
      </c>
      <c r="E19" s="114">
        <v>2</v>
      </c>
      <c r="F19" s="117">
        <f t="shared" si="0"/>
        <v>22</v>
      </c>
      <c r="G19" s="114">
        <v>69</v>
      </c>
      <c r="H19" s="114">
        <v>43</v>
      </c>
      <c r="I19" s="112">
        <f t="shared" si="1"/>
        <v>112</v>
      </c>
      <c r="J19" s="6"/>
      <c r="K19" s="26"/>
    </row>
    <row r="20" spans="1:11" x14ac:dyDescent="0.3">
      <c r="A20" s="113">
        <v>45400</v>
      </c>
      <c r="B20" s="114">
        <f t="shared" si="2"/>
        <v>103</v>
      </c>
      <c r="C20" s="114">
        <v>8</v>
      </c>
      <c r="D20" s="114">
        <v>3</v>
      </c>
      <c r="E20" s="114">
        <v>3</v>
      </c>
      <c r="F20" s="117">
        <f t="shared" si="0"/>
        <v>14</v>
      </c>
      <c r="G20" s="114">
        <v>56</v>
      </c>
      <c r="H20" s="114">
        <v>33</v>
      </c>
      <c r="I20" s="112">
        <f t="shared" si="1"/>
        <v>89</v>
      </c>
      <c r="J20" s="6"/>
      <c r="K20" s="27"/>
    </row>
    <row r="21" spans="1:11" x14ac:dyDescent="0.3">
      <c r="A21" s="113">
        <v>45401</v>
      </c>
      <c r="B21" s="114">
        <f t="shared" si="2"/>
        <v>120</v>
      </c>
      <c r="C21" s="114">
        <v>8</v>
      </c>
      <c r="D21" s="114">
        <v>3</v>
      </c>
      <c r="E21" s="114">
        <v>1</v>
      </c>
      <c r="F21" s="117">
        <f t="shared" si="0"/>
        <v>12</v>
      </c>
      <c r="G21" s="114">
        <v>43</v>
      </c>
      <c r="H21" s="114">
        <v>65</v>
      </c>
      <c r="I21" s="112">
        <f t="shared" si="1"/>
        <v>108</v>
      </c>
      <c r="J21" s="1"/>
      <c r="K21" s="27"/>
    </row>
    <row r="22" spans="1:11" s="83" customFormat="1" x14ac:dyDescent="0.3">
      <c r="A22" s="113">
        <v>45402</v>
      </c>
      <c r="B22" s="114">
        <f t="shared" si="2"/>
        <v>167</v>
      </c>
      <c r="C22" s="114">
        <v>13</v>
      </c>
      <c r="D22" s="114">
        <v>2</v>
      </c>
      <c r="E22" s="114">
        <v>1</v>
      </c>
      <c r="F22" s="117">
        <f t="shared" si="0"/>
        <v>16</v>
      </c>
      <c r="G22" s="114">
        <v>65</v>
      </c>
      <c r="H22" s="114">
        <v>86</v>
      </c>
      <c r="I22" s="112">
        <f t="shared" si="1"/>
        <v>151</v>
      </c>
      <c r="J22" s="84"/>
      <c r="K22" s="85"/>
    </row>
    <row r="23" spans="1:11" s="83" customFormat="1" x14ac:dyDescent="0.3">
      <c r="A23" s="113">
        <v>45405</v>
      </c>
      <c r="B23" s="114">
        <f t="shared" si="2"/>
        <v>104</v>
      </c>
      <c r="C23" s="114">
        <v>18</v>
      </c>
      <c r="D23" s="114">
        <v>2</v>
      </c>
      <c r="E23" s="114">
        <v>8</v>
      </c>
      <c r="F23" s="117">
        <f t="shared" si="0"/>
        <v>28</v>
      </c>
      <c r="G23" s="114">
        <v>56</v>
      </c>
      <c r="H23" s="114">
        <v>20</v>
      </c>
      <c r="I23" s="112">
        <f t="shared" ref="I23:I28" si="3">SUM(G23:H23)</f>
        <v>76</v>
      </c>
      <c r="J23" s="84"/>
      <c r="K23" s="85"/>
    </row>
    <row r="24" spans="1:11" s="83" customFormat="1" x14ac:dyDescent="0.3">
      <c r="A24" s="113">
        <v>45406</v>
      </c>
      <c r="B24" s="114">
        <f t="shared" si="2"/>
        <v>131</v>
      </c>
      <c r="C24" s="114">
        <v>12</v>
      </c>
      <c r="D24" s="114">
        <v>1</v>
      </c>
      <c r="E24" s="114">
        <v>6</v>
      </c>
      <c r="F24" s="117">
        <f t="shared" si="0"/>
        <v>19</v>
      </c>
      <c r="G24" s="114">
        <v>67</v>
      </c>
      <c r="H24" s="114">
        <v>45</v>
      </c>
      <c r="I24" s="112">
        <f t="shared" si="3"/>
        <v>112</v>
      </c>
      <c r="J24" s="84"/>
      <c r="K24" s="85"/>
    </row>
    <row r="25" spans="1:11" s="111" customFormat="1" x14ac:dyDescent="0.3">
      <c r="A25" s="113">
        <v>45407</v>
      </c>
      <c r="B25" s="114">
        <f t="shared" si="2"/>
        <v>139</v>
      </c>
      <c r="C25" s="114">
        <v>15</v>
      </c>
      <c r="D25" s="114">
        <v>2</v>
      </c>
      <c r="E25" s="114">
        <v>2</v>
      </c>
      <c r="F25" s="117">
        <f t="shared" si="0"/>
        <v>19</v>
      </c>
      <c r="G25" s="114">
        <v>48</v>
      </c>
      <c r="H25" s="114">
        <v>72</v>
      </c>
      <c r="I25" s="112">
        <f t="shared" si="3"/>
        <v>120</v>
      </c>
      <c r="J25" s="84"/>
      <c r="K25" s="85"/>
    </row>
    <row r="26" spans="1:11" s="111" customFormat="1" x14ac:dyDescent="0.3">
      <c r="A26" s="113">
        <v>45408</v>
      </c>
      <c r="B26" s="114">
        <f t="shared" si="2"/>
        <v>76</v>
      </c>
      <c r="C26" s="114">
        <v>14</v>
      </c>
      <c r="D26" s="114">
        <v>3</v>
      </c>
      <c r="E26" s="114"/>
      <c r="F26" s="117">
        <f t="shared" si="0"/>
        <v>17</v>
      </c>
      <c r="G26" s="114">
        <v>39</v>
      </c>
      <c r="H26" s="114">
        <v>20</v>
      </c>
      <c r="I26" s="112">
        <f t="shared" si="3"/>
        <v>59</v>
      </c>
      <c r="J26" s="84"/>
      <c r="K26" s="85"/>
    </row>
    <row r="27" spans="1:11" s="111" customFormat="1" x14ac:dyDescent="0.3">
      <c r="A27" s="113">
        <v>45409</v>
      </c>
      <c r="B27" s="114">
        <f t="shared" si="2"/>
        <v>87</v>
      </c>
      <c r="C27" s="114">
        <v>8</v>
      </c>
      <c r="D27" s="114">
        <v>2</v>
      </c>
      <c r="E27" s="114">
        <v>2</v>
      </c>
      <c r="F27" s="117">
        <f t="shared" si="0"/>
        <v>12</v>
      </c>
      <c r="G27" s="114">
        <v>50</v>
      </c>
      <c r="H27" s="114">
        <v>25</v>
      </c>
      <c r="I27" s="112">
        <f t="shared" si="3"/>
        <v>75</v>
      </c>
      <c r="J27" s="84"/>
      <c r="K27" s="85"/>
    </row>
    <row r="28" spans="1:11" s="111" customFormat="1" ht="17.25" thickBot="1" x14ac:dyDescent="0.35">
      <c r="A28" s="113">
        <v>45412</v>
      </c>
      <c r="B28" s="114">
        <f t="shared" si="2"/>
        <v>134</v>
      </c>
      <c r="C28" s="114">
        <v>15</v>
      </c>
      <c r="D28" s="114">
        <v>4</v>
      </c>
      <c r="E28" s="114">
        <v>8</v>
      </c>
      <c r="F28" s="117">
        <f t="shared" si="0"/>
        <v>27</v>
      </c>
      <c r="G28" s="114">
        <v>61</v>
      </c>
      <c r="H28" s="114">
        <v>46</v>
      </c>
      <c r="I28" s="112">
        <f t="shared" si="3"/>
        <v>107</v>
      </c>
      <c r="J28" s="84"/>
      <c r="K28" s="85"/>
    </row>
    <row r="29" spans="1:11" ht="17.25" thickBot="1" x14ac:dyDescent="0.35">
      <c r="A29" s="31" t="s">
        <v>20</v>
      </c>
      <c r="B29" s="32">
        <f>SUM(B9:B28)</f>
        <v>2524</v>
      </c>
      <c r="C29" s="32">
        <f t="shared" ref="C29:I29" si="4">SUM(C9:C28)</f>
        <v>288</v>
      </c>
      <c r="D29" s="32">
        <f t="shared" si="4"/>
        <v>75</v>
      </c>
      <c r="E29" s="32">
        <f t="shared" si="4"/>
        <v>65</v>
      </c>
      <c r="F29" s="32">
        <f t="shared" si="4"/>
        <v>428</v>
      </c>
      <c r="G29" s="32">
        <f t="shared" si="4"/>
        <v>1163</v>
      </c>
      <c r="H29" s="32">
        <f t="shared" si="4"/>
        <v>933</v>
      </c>
      <c r="I29" s="32">
        <f t="shared" si="4"/>
        <v>2096</v>
      </c>
      <c r="J29" s="33"/>
      <c r="K29" s="28"/>
    </row>
    <row r="30" spans="1:11" ht="17.25" thickBot="1" x14ac:dyDescent="0.35">
      <c r="A30" t="s">
        <v>23</v>
      </c>
      <c r="J30" s="14"/>
      <c r="K30" s="13"/>
    </row>
    <row r="31" spans="1:11" x14ac:dyDescent="0.3">
      <c r="A31" s="148" t="s">
        <v>8</v>
      </c>
      <c r="B31" s="150" t="s">
        <v>24</v>
      </c>
      <c r="C31" s="137" t="s">
        <v>22</v>
      </c>
      <c r="D31" s="151"/>
      <c r="E31" s="151"/>
      <c r="F31" s="151"/>
      <c r="G31" s="151" t="s">
        <v>11</v>
      </c>
      <c r="H31" s="151"/>
      <c r="I31" s="151"/>
      <c r="J31" s="152" t="s">
        <v>18</v>
      </c>
    </row>
    <row r="32" spans="1:11" x14ac:dyDescent="0.3">
      <c r="A32" s="149"/>
      <c r="B32" s="139"/>
      <c r="C32" s="12" t="s">
        <v>6</v>
      </c>
      <c r="D32" s="18" t="s">
        <v>56</v>
      </c>
      <c r="E32" s="11" t="s">
        <v>57</v>
      </c>
      <c r="F32" s="11" t="s">
        <v>19</v>
      </c>
      <c r="G32" s="10" t="s">
        <v>6</v>
      </c>
      <c r="H32" s="18" t="s">
        <v>56</v>
      </c>
      <c r="I32" s="10" t="s">
        <v>19</v>
      </c>
      <c r="J32" s="153"/>
    </row>
    <row r="33" spans="1:10" x14ac:dyDescent="0.3">
      <c r="A33" s="63" t="s">
        <v>10</v>
      </c>
      <c r="B33" s="5">
        <f t="shared" ref="B33:B43" si="5">SUM(F33+I33)</f>
        <v>2297</v>
      </c>
      <c r="C33" s="4">
        <v>292</v>
      </c>
      <c r="D33" s="3">
        <v>60</v>
      </c>
      <c r="E33" s="90">
        <v>16</v>
      </c>
      <c r="F33" s="9">
        <f>SUM(C33:E33)</f>
        <v>368</v>
      </c>
      <c r="G33" s="2">
        <v>1043</v>
      </c>
      <c r="H33" s="2">
        <v>886</v>
      </c>
      <c r="I33" s="9">
        <f>SUM(G33:H33)</f>
        <v>1929</v>
      </c>
      <c r="J33" s="104" t="s">
        <v>58</v>
      </c>
    </row>
    <row r="34" spans="1:10" x14ac:dyDescent="0.3">
      <c r="A34" s="63" t="s">
        <v>25</v>
      </c>
      <c r="B34" s="5">
        <f t="shared" si="5"/>
        <v>2201</v>
      </c>
      <c r="C34" s="4">
        <v>237</v>
      </c>
      <c r="D34" s="3">
        <v>80</v>
      </c>
      <c r="E34" s="90">
        <v>22</v>
      </c>
      <c r="F34" s="9">
        <f t="shared" ref="F34:F44" si="6">SUM(C34:E34)</f>
        <v>339</v>
      </c>
      <c r="G34" s="22">
        <v>796</v>
      </c>
      <c r="H34" s="5">
        <v>1066</v>
      </c>
      <c r="I34" s="9">
        <f t="shared" ref="I34:I35" si="7">SUM(G34:H34)</f>
        <v>1862</v>
      </c>
      <c r="J34" s="1"/>
    </row>
    <row r="35" spans="1:10" x14ac:dyDescent="0.3">
      <c r="A35" s="63" t="s">
        <v>26</v>
      </c>
      <c r="B35" s="5">
        <f t="shared" si="5"/>
        <v>2048</v>
      </c>
      <c r="C35" s="16">
        <v>243</v>
      </c>
      <c r="D35" s="15">
        <v>77</v>
      </c>
      <c r="E35" s="94">
        <v>44</v>
      </c>
      <c r="F35" s="9">
        <f t="shared" si="6"/>
        <v>364</v>
      </c>
      <c r="G35" s="15">
        <v>853</v>
      </c>
      <c r="H35" s="15">
        <v>831</v>
      </c>
      <c r="I35" s="9">
        <f t="shared" si="7"/>
        <v>1684</v>
      </c>
      <c r="J35" s="70"/>
    </row>
    <row r="36" spans="1:10" x14ac:dyDescent="0.3">
      <c r="A36" s="63" t="s">
        <v>27</v>
      </c>
      <c r="B36" s="5">
        <f t="shared" si="5"/>
        <v>2524</v>
      </c>
      <c r="C36" s="25">
        <v>288</v>
      </c>
      <c r="D36" s="22">
        <v>75</v>
      </c>
      <c r="E36" s="88">
        <v>65</v>
      </c>
      <c r="F36" s="9">
        <f t="shared" si="6"/>
        <v>428</v>
      </c>
      <c r="G36" s="22">
        <v>1163</v>
      </c>
      <c r="H36" s="22">
        <v>933</v>
      </c>
      <c r="I36" s="24">
        <f>SUM(G36:H36)</f>
        <v>2096</v>
      </c>
      <c r="J36" s="23"/>
    </row>
    <row r="37" spans="1:10" x14ac:dyDescent="0.3">
      <c r="A37" s="63" t="s">
        <v>28</v>
      </c>
      <c r="B37" s="92">
        <f t="shared" si="5"/>
        <v>0</v>
      </c>
      <c r="C37" s="87"/>
      <c r="D37" s="86"/>
      <c r="E37" s="88"/>
      <c r="F37" s="9">
        <f t="shared" si="6"/>
        <v>0</v>
      </c>
      <c r="G37" s="88"/>
      <c r="H37" s="88"/>
      <c r="I37" s="89">
        <f>SUM(G37:H37)</f>
        <v>0</v>
      </c>
      <c r="J37" s="23"/>
    </row>
    <row r="38" spans="1:10" x14ac:dyDescent="0.3">
      <c r="A38" s="63" t="s">
        <v>29</v>
      </c>
      <c r="B38" s="92">
        <f t="shared" si="5"/>
        <v>0</v>
      </c>
      <c r="C38" s="25"/>
      <c r="D38" s="22"/>
      <c r="E38" s="88"/>
      <c r="F38" s="9">
        <f t="shared" si="6"/>
        <v>0</v>
      </c>
      <c r="G38" s="22"/>
      <c r="H38" s="22"/>
      <c r="I38" s="89">
        <f>SUM(G38:H38)</f>
        <v>0</v>
      </c>
      <c r="J38" s="23"/>
    </row>
    <row r="39" spans="1:10" x14ac:dyDescent="0.3">
      <c r="A39" s="63" t="s">
        <v>30</v>
      </c>
      <c r="B39" s="92">
        <f t="shared" si="5"/>
        <v>0</v>
      </c>
      <c r="C39" s="4"/>
      <c r="D39" s="3"/>
      <c r="E39" s="90"/>
      <c r="F39" s="9">
        <f t="shared" si="6"/>
        <v>0</v>
      </c>
      <c r="G39" s="2"/>
      <c r="H39" s="2"/>
      <c r="I39" s="89">
        <f t="shared" ref="I39:I43" si="8">SUM(G39:H39)</f>
        <v>0</v>
      </c>
      <c r="J39" s="104"/>
    </row>
    <row r="40" spans="1:10" x14ac:dyDescent="0.3">
      <c r="A40" s="63" t="s">
        <v>31</v>
      </c>
      <c r="B40" s="5">
        <f t="shared" si="5"/>
        <v>0</v>
      </c>
      <c r="C40" s="4"/>
      <c r="D40" s="3"/>
      <c r="E40" s="90"/>
      <c r="F40" s="9">
        <f t="shared" si="6"/>
        <v>0</v>
      </c>
      <c r="G40" s="2"/>
      <c r="H40" s="2"/>
      <c r="I40" s="9">
        <f t="shared" si="8"/>
        <v>0</v>
      </c>
      <c r="J40" s="1"/>
    </row>
    <row r="41" spans="1:10" x14ac:dyDescent="0.3">
      <c r="A41" s="63" t="s">
        <v>9</v>
      </c>
      <c r="B41" s="92">
        <f t="shared" si="5"/>
        <v>0</v>
      </c>
      <c r="C41" s="4"/>
      <c r="D41" s="3"/>
      <c r="E41" s="90"/>
      <c r="F41" s="9">
        <f t="shared" si="6"/>
        <v>0</v>
      </c>
      <c r="G41" s="2"/>
      <c r="H41" s="2"/>
      <c r="I41" s="9">
        <f t="shared" si="8"/>
        <v>0</v>
      </c>
      <c r="J41" s="1"/>
    </row>
    <row r="42" spans="1:10" x14ac:dyDescent="0.3">
      <c r="A42" s="63" t="s">
        <v>32</v>
      </c>
      <c r="B42" s="92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x14ac:dyDescent="0.3">
      <c r="A43" s="63" t="s">
        <v>33</v>
      </c>
      <c r="B43" s="5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ht="17.25" thickBot="1" x14ac:dyDescent="0.35">
      <c r="A44" s="45" t="s">
        <v>34</v>
      </c>
      <c r="B44" s="34"/>
      <c r="C44" s="35"/>
      <c r="D44" s="36"/>
      <c r="E44" s="36"/>
      <c r="F44" s="9">
        <f t="shared" si="6"/>
        <v>0</v>
      </c>
      <c r="G44" s="38"/>
      <c r="H44" s="38"/>
      <c r="I44" s="37"/>
      <c r="J44" s="39"/>
    </row>
    <row r="45" spans="1:10" ht="19.5" customHeight="1" thickBot="1" x14ac:dyDescent="0.35">
      <c r="A45" s="40" t="s">
        <v>61</v>
      </c>
      <c r="B45" s="44">
        <f>SUM(B33:B44)</f>
        <v>9070</v>
      </c>
      <c r="C45" s="43">
        <f>SUM(C33:C44)</f>
        <v>1060</v>
      </c>
      <c r="D45" s="43">
        <f t="shared" ref="D45:H45" si="9">SUM(D33:D44)</f>
        <v>292</v>
      </c>
      <c r="E45" s="43">
        <f>SUM(E33:E44)</f>
        <v>147</v>
      </c>
      <c r="F45" s="43">
        <f t="shared" si="9"/>
        <v>1499</v>
      </c>
      <c r="G45" s="43">
        <f t="shared" si="9"/>
        <v>3855</v>
      </c>
      <c r="H45" s="43">
        <f t="shared" si="9"/>
        <v>3716</v>
      </c>
      <c r="I45" s="69">
        <f>SUM(I33:I44)</f>
        <v>7571</v>
      </c>
      <c r="J45" s="68"/>
    </row>
    <row r="46" spans="1:10" ht="17.25" thickBot="1" x14ac:dyDescent="0.35">
      <c r="A46" t="s">
        <v>35</v>
      </c>
    </row>
    <row r="47" spans="1:10" x14ac:dyDescent="0.3">
      <c r="A47" s="131" t="s">
        <v>8</v>
      </c>
      <c r="B47" s="133" t="s">
        <v>36</v>
      </c>
      <c r="C47" s="135" t="s">
        <v>7</v>
      </c>
      <c r="D47" s="136"/>
      <c r="E47" s="136"/>
      <c r="F47" s="137"/>
      <c r="G47" s="138" t="s">
        <v>18</v>
      </c>
    </row>
    <row r="48" spans="1:10" x14ac:dyDescent="0.3">
      <c r="A48" s="132"/>
      <c r="B48" s="134"/>
      <c r="C48" s="8" t="s">
        <v>6</v>
      </c>
      <c r="D48" s="18" t="s">
        <v>56</v>
      </c>
      <c r="E48" s="11" t="s">
        <v>57</v>
      </c>
      <c r="F48" s="7" t="s">
        <v>37</v>
      </c>
      <c r="G48" s="139"/>
    </row>
    <row r="49" spans="1:7" x14ac:dyDescent="0.3">
      <c r="A49" s="29" t="s">
        <v>5</v>
      </c>
      <c r="B49" s="5">
        <f>SUM(C49:E49)</f>
        <v>1215</v>
      </c>
      <c r="C49" s="4">
        <v>353</v>
      </c>
      <c r="D49" s="3">
        <v>838</v>
      </c>
      <c r="E49" s="90">
        <v>24</v>
      </c>
      <c r="F49" s="2"/>
      <c r="G49" s="104" t="s">
        <v>58</v>
      </c>
    </row>
    <row r="50" spans="1:7" x14ac:dyDescent="0.3">
      <c r="A50" s="29" t="s">
        <v>4</v>
      </c>
      <c r="B50" s="5">
        <f>SUM(C50:E50)</f>
        <v>1182</v>
      </c>
      <c r="C50" s="4">
        <v>295</v>
      </c>
      <c r="D50" s="3">
        <v>853</v>
      </c>
      <c r="E50" s="90">
        <v>34</v>
      </c>
      <c r="F50" s="2"/>
      <c r="G50" s="1"/>
    </row>
    <row r="51" spans="1:7" x14ac:dyDescent="0.3">
      <c r="A51" s="29" t="s">
        <v>3</v>
      </c>
      <c r="B51" s="92">
        <f t="shared" ref="B51:B60" si="10">SUM(C51:E51)</f>
        <v>1115</v>
      </c>
      <c r="C51" s="4">
        <v>351</v>
      </c>
      <c r="D51" s="3">
        <v>705</v>
      </c>
      <c r="E51" s="90">
        <v>59</v>
      </c>
      <c r="F51" s="2"/>
      <c r="G51" s="70"/>
    </row>
    <row r="52" spans="1:7" x14ac:dyDescent="0.3">
      <c r="A52" s="29" t="s">
        <v>2</v>
      </c>
      <c r="B52" s="92">
        <f t="shared" si="10"/>
        <v>1301</v>
      </c>
      <c r="C52" s="4">
        <v>363</v>
      </c>
      <c r="D52" s="3">
        <v>855</v>
      </c>
      <c r="E52" s="90">
        <v>83</v>
      </c>
      <c r="F52" s="2"/>
      <c r="G52" s="1"/>
    </row>
    <row r="53" spans="1:7" x14ac:dyDescent="0.3">
      <c r="A53" s="29" t="s">
        <v>1</v>
      </c>
      <c r="B53" s="92">
        <f t="shared" si="10"/>
        <v>0</v>
      </c>
      <c r="C53" s="91"/>
      <c r="D53" s="90"/>
      <c r="E53" s="90"/>
      <c r="F53" s="2"/>
      <c r="G53" s="1"/>
    </row>
    <row r="54" spans="1:7" x14ac:dyDescent="0.3">
      <c r="A54" s="29" t="s">
        <v>0</v>
      </c>
      <c r="B54" s="92">
        <f t="shared" si="10"/>
        <v>0</v>
      </c>
      <c r="C54" s="4"/>
      <c r="D54" s="3"/>
      <c r="E54" s="90"/>
      <c r="F54" s="2"/>
      <c r="G54" s="1"/>
    </row>
    <row r="55" spans="1:7" x14ac:dyDescent="0.3">
      <c r="A55" s="29" t="s">
        <v>30</v>
      </c>
      <c r="B55" s="92">
        <f t="shared" si="10"/>
        <v>0</v>
      </c>
      <c r="C55" s="4"/>
      <c r="D55" s="3"/>
      <c r="E55" s="90"/>
      <c r="F55" s="2"/>
      <c r="G55" s="104"/>
    </row>
    <row r="56" spans="1:7" x14ac:dyDescent="0.3">
      <c r="A56" s="29" t="s">
        <v>31</v>
      </c>
      <c r="B56" s="92">
        <f t="shared" si="10"/>
        <v>0</v>
      </c>
      <c r="C56" s="4"/>
      <c r="D56" s="3"/>
      <c r="E56" s="90"/>
      <c r="F56" s="2"/>
      <c r="G56" s="1"/>
    </row>
    <row r="57" spans="1:7" x14ac:dyDescent="0.3">
      <c r="A57" s="29" t="s">
        <v>9</v>
      </c>
      <c r="B57" s="92">
        <f t="shared" si="10"/>
        <v>0</v>
      </c>
      <c r="C57" s="4"/>
      <c r="D57" s="3"/>
      <c r="E57" s="90"/>
      <c r="F57" s="2"/>
      <c r="G57" s="1"/>
    </row>
    <row r="58" spans="1:7" x14ac:dyDescent="0.3">
      <c r="A58" s="29" t="s">
        <v>32</v>
      </c>
      <c r="B58" s="92">
        <f t="shared" si="10"/>
        <v>0</v>
      </c>
      <c r="C58" s="4"/>
      <c r="D58" s="3"/>
      <c r="E58" s="90"/>
      <c r="F58" s="2"/>
      <c r="G58" s="1"/>
    </row>
    <row r="59" spans="1:7" x14ac:dyDescent="0.3">
      <c r="A59" s="29" t="s">
        <v>33</v>
      </c>
      <c r="B59" s="92">
        <f t="shared" si="10"/>
        <v>0</v>
      </c>
      <c r="C59" s="4"/>
      <c r="D59" s="3"/>
      <c r="E59" s="90"/>
      <c r="F59" s="2"/>
      <c r="G59" s="1"/>
    </row>
    <row r="60" spans="1:7" ht="17.25" thickBot="1" x14ac:dyDescent="0.35">
      <c r="A60" s="45" t="s">
        <v>34</v>
      </c>
      <c r="B60" s="92">
        <f t="shared" si="10"/>
        <v>0</v>
      </c>
      <c r="C60" s="35"/>
      <c r="D60" s="36"/>
      <c r="E60" s="36"/>
      <c r="F60" s="38"/>
      <c r="G60" s="30"/>
    </row>
    <row r="61" spans="1:7" ht="17.25" thickBot="1" x14ac:dyDescent="0.35">
      <c r="A61" s="40" t="s">
        <v>61</v>
      </c>
      <c r="B61" s="44">
        <f>SUM(B49:B60)</f>
        <v>4813</v>
      </c>
      <c r="C61" s="43">
        <f>SUM(C49:C60)</f>
        <v>1362</v>
      </c>
      <c r="D61" s="41">
        <f>SUM(D49:D60)</f>
        <v>3251</v>
      </c>
      <c r="E61" s="41">
        <f>SUM(E49:E60)</f>
        <v>200</v>
      </c>
      <c r="F61" s="41"/>
      <c r="G61" s="42"/>
    </row>
  </sheetData>
  <mergeCells count="19">
    <mergeCell ref="A1:J1"/>
    <mergeCell ref="A4:A5"/>
    <mergeCell ref="B4:J4"/>
    <mergeCell ref="B5:J5"/>
    <mergeCell ref="A2:J2"/>
    <mergeCell ref="J7:J8"/>
    <mergeCell ref="A31:A32"/>
    <mergeCell ref="B31:B32"/>
    <mergeCell ref="C31:F31"/>
    <mergeCell ref="G31:I31"/>
    <mergeCell ref="J31:J32"/>
    <mergeCell ref="A47:A48"/>
    <mergeCell ref="B47:B48"/>
    <mergeCell ref="C47:F47"/>
    <mergeCell ref="G47:G48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2024-05-02T05:04:11Z</dcterms:modified>
</cp:coreProperties>
</file>