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어린이영어도서관\이용자통계\2026 이용자 통계\"/>
    </mc:Choice>
  </mc:AlternateContent>
  <xr:revisionPtr revIDLastSave="0" documentId="13_ncr:1_{67C95322-45C5-4897-AFF7-C81AD7E94AEA}" xr6:coauthVersionLast="47" xr6:coauthVersionMax="47" xr10:uidLastSave="{00000000-0000-0000-0000-000000000000}"/>
  <bookViews>
    <workbookView xWindow="1560" yWindow="1560" windowWidth="22980" windowHeight="13605" xr2:uid="{00000000-000D-0000-FFFF-FFFF00000000}"/>
  </bookViews>
  <sheets>
    <sheet name="총계" sheetId="1" r:id="rId1"/>
    <sheet name="자료실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68" i="2" l="1"/>
  <c r="C68" i="2"/>
  <c r="B67" i="2"/>
  <c r="B66" i="2"/>
  <c r="B65" i="2"/>
  <c r="B64" i="2"/>
  <c r="B63" i="2"/>
  <c r="B62" i="2"/>
  <c r="B61" i="2"/>
  <c r="B60" i="2"/>
  <c r="B59" i="2"/>
  <c r="B58" i="2"/>
  <c r="B57" i="2"/>
  <c r="B56" i="2"/>
  <c r="B68" i="2" s="1"/>
  <c r="G52" i="2"/>
  <c r="F52" i="2"/>
  <c r="D52" i="2"/>
  <c r="C52" i="2"/>
  <c r="H51" i="2"/>
  <c r="B51" i="2" s="1"/>
  <c r="E51" i="2"/>
  <c r="H50" i="2"/>
  <c r="E50" i="2"/>
  <c r="B50" i="2" s="1"/>
  <c r="H49" i="2"/>
  <c r="E49" i="2"/>
  <c r="B49" i="2"/>
  <c r="H48" i="2"/>
  <c r="E48" i="2"/>
  <c r="B48" i="2"/>
  <c r="H47" i="2"/>
  <c r="B47" i="2" s="1"/>
  <c r="E47" i="2"/>
  <c r="H46" i="2"/>
  <c r="E46" i="2"/>
  <c r="B46" i="2" s="1"/>
  <c r="H45" i="2"/>
  <c r="E45" i="2"/>
  <c r="B45" i="2"/>
  <c r="H44" i="2"/>
  <c r="E44" i="2"/>
  <c r="B44" i="2"/>
  <c r="H43" i="2"/>
  <c r="B43" i="2" s="1"/>
  <c r="E43" i="2"/>
  <c r="H42" i="2"/>
  <c r="E42" i="2"/>
  <c r="B42" i="2" s="1"/>
  <c r="H41" i="2"/>
  <c r="E41" i="2"/>
  <c r="B41" i="2"/>
  <c r="H40" i="2"/>
  <c r="H52" i="2" s="1"/>
  <c r="E40" i="2"/>
  <c r="B40" i="2"/>
  <c r="B52" i="2" s="1"/>
  <c r="D36" i="2"/>
  <c r="C36" i="2"/>
  <c r="G35" i="2"/>
  <c r="H35" i="2" s="1"/>
  <c r="B35" i="2" s="1"/>
  <c r="F35" i="2"/>
  <c r="E35" i="2"/>
  <c r="H34" i="2"/>
  <c r="G34" i="2"/>
  <c r="F34" i="2"/>
  <c r="E34" i="2"/>
  <c r="B34" i="2"/>
  <c r="G33" i="2"/>
  <c r="F33" i="2"/>
  <c r="H33" i="2" s="1"/>
  <c r="E33" i="2"/>
  <c r="G32" i="2"/>
  <c r="F32" i="2"/>
  <c r="H32" i="2" s="1"/>
  <c r="B32" i="2" s="1"/>
  <c r="E32" i="2"/>
  <c r="G31" i="2"/>
  <c r="H31" i="2" s="1"/>
  <c r="B31" i="2" s="1"/>
  <c r="F31" i="2"/>
  <c r="E31" i="2"/>
  <c r="H30" i="2"/>
  <c r="G30" i="2"/>
  <c r="F30" i="2"/>
  <c r="E30" i="2"/>
  <c r="B30" i="2"/>
  <c r="G29" i="2"/>
  <c r="F29" i="2"/>
  <c r="H29" i="2" s="1"/>
  <c r="E29" i="2"/>
  <c r="B29" i="2" s="1"/>
  <c r="G28" i="2"/>
  <c r="F28" i="2"/>
  <c r="H28" i="2" s="1"/>
  <c r="B28" i="2" s="1"/>
  <c r="E28" i="2"/>
  <c r="G27" i="2"/>
  <c r="H27" i="2" s="1"/>
  <c r="B27" i="2" s="1"/>
  <c r="F27" i="2"/>
  <c r="E27" i="2"/>
  <c r="H26" i="2"/>
  <c r="G26" i="2"/>
  <c r="F26" i="2"/>
  <c r="E26" i="2"/>
  <c r="B26" i="2"/>
  <c r="G25" i="2"/>
  <c r="F25" i="2"/>
  <c r="H25" i="2" s="1"/>
  <c r="E25" i="2"/>
  <c r="G24" i="2"/>
  <c r="F24" i="2"/>
  <c r="H24" i="2" s="1"/>
  <c r="B24" i="2" s="1"/>
  <c r="E24" i="2"/>
  <c r="G23" i="2"/>
  <c r="H23" i="2" s="1"/>
  <c r="B23" i="2" s="1"/>
  <c r="F23" i="2"/>
  <c r="E23" i="2"/>
  <c r="H22" i="2"/>
  <c r="G22" i="2"/>
  <c r="F22" i="2"/>
  <c r="E22" i="2"/>
  <c r="B22" i="2"/>
  <c r="G21" i="2"/>
  <c r="F21" i="2"/>
  <c r="H21" i="2" s="1"/>
  <c r="E21" i="2"/>
  <c r="B21" i="2" s="1"/>
  <c r="G20" i="2"/>
  <c r="F20" i="2"/>
  <c r="H20" i="2" s="1"/>
  <c r="B20" i="2" s="1"/>
  <c r="E20" i="2"/>
  <c r="G19" i="2"/>
  <c r="H19" i="2" s="1"/>
  <c r="B19" i="2" s="1"/>
  <c r="F19" i="2"/>
  <c r="E19" i="2"/>
  <c r="H18" i="2"/>
  <c r="G18" i="2"/>
  <c r="F18" i="2"/>
  <c r="E18" i="2"/>
  <c r="B18" i="2"/>
  <c r="G17" i="2"/>
  <c r="F17" i="2"/>
  <c r="H17" i="2" s="1"/>
  <c r="E17" i="2"/>
  <c r="G16" i="2"/>
  <c r="F16" i="2"/>
  <c r="H16" i="2" s="1"/>
  <c r="B16" i="2" s="1"/>
  <c r="E16" i="2"/>
  <c r="G15" i="2"/>
  <c r="H15" i="2" s="1"/>
  <c r="B15" i="2" s="1"/>
  <c r="F15" i="2"/>
  <c r="E15" i="2"/>
  <c r="H14" i="2"/>
  <c r="G14" i="2"/>
  <c r="F14" i="2"/>
  <c r="E14" i="2"/>
  <c r="B14" i="2"/>
  <c r="G13" i="2"/>
  <c r="F13" i="2"/>
  <c r="H13" i="2" s="1"/>
  <c r="E13" i="2"/>
  <c r="B13" i="2" s="1"/>
  <c r="G12" i="2"/>
  <c r="F12" i="2"/>
  <c r="F36" i="2" s="1"/>
  <c r="E12" i="2"/>
  <c r="G11" i="2"/>
  <c r="G36" i="2" s="1"/>
  <c r="F11" i="2"/>
  <c r="E11" i="2"/>
  <c r="H10" i="2"/>
  <c r="B10" i="2" s="1"/>
  <c r="E10" i="2"/>
  <c r="H9" i="2"/>
  <c r="E9" i="2"/>
  <c r="B9" i="2" s="1"/>
  <c r="B22" i="1"/>
  <c r="B21" i="1"/>
  <c r="B15" i="1"/>
  <c r="B14" i="1"/>
  <c r="B9" i="1"/>
  <c r="B8" i="1"/>
  <c r="B17" i="2" l="1"/>
  <c r="B25" i="2"/>
  <c r="B33" i="2"/>
  <c r="E52" i="2"/>
  <c r="H11" i="2"/>
  <c r="B11" i="2" s="1"/>
  <c r="B36" i="2" s="1"/>
  <c r="E36" i="2"/>
  <c r="H12" i="2"/>
  <c r="B12" i="2" s="1"/>
  <c r="H36" i="2" l="1"/>
</calcChain>
</file>

<file path=xl/sharedStrings.xml><?xml version="1.0" encoding="utf-8"?>
<sst xmlns="http://schemas.openxmlformats.org/spreadsheetml/2006/main" count="121" uniqueCount="74">
  <si>
    <t>2026년계</t>
  </si>
  <si>
    <t>반입회원 포함</t>
  </si>
  <si>
    <t>3월  통계</t>
  </si>
  <si>
    <t>어린이/아동</t>
  </si>
  <si>
    <t>대체휴일</t>
  </si>
  <si>
    <t>총계
(명)</t>
  </si>
  <si>
    <t>대출자료</t>
  </si>
  <si>
    <t>프리토킹</t>
  </si>
  <si>
    <t>영어회화</t>
  </si>
  <si>
    <t>총    계</t>
  </si>
  <si>
    <r>
      <rPr>
        <b/>
        <sz val="10"/>
        <color rgb="FFFF0000"/>
        <rFont val="맑은 고딕"/>
        <family val="3"/>
        <charset val="129"/>
      </rPr>
      <t>신규:아동1</t>
    </r>
  </si>
  <si>
    <t>총계(권)</t>
  </si>
  <si>
    <t>반입:일반1</t>
  </si>
  <si>
    <t>반입:아동1</t>
  </si>
  <si>
    <t>관외 대출자</t>
  </si>
  <si>
    <t xml:space="preserve">합 계 </t>
  </si>
  <si>
    <t>▣ 월별 대출자료 현황(전체자료실)</t>
  </si>
  <si>
    <t>꿈드림어린이영어도서관 이용통계</t>
  </si>
  <si>
    <t xml:space="preserve">   ○ 정기간행물 등록 및 관리</t>
  </si>
  <si>
    <t>8월</t>
  </si>
  <si>
    <t>일반</t>
  </si>
  <si>
    <t>소계</t>
  </si>
  <si>
    <t>자료실</t>
  </si>
  <si>
    <t>5월</t>
  </si>
  <si>
    <t>6월</t>
  </si>
  <si>
    <t>총계</t>
  </si>
  <si>
    <t>7월</t>
  </si>
  <si>
    <t>파닉스</t>
  </si>
  <si>
    <t>10월</t>
  </si>
  <si>
    <t>12월</t>
  </si>
  <si>
    <t>비고</t>
  </si>
  <si>
    <t>월별</t>
  </si>
  <si>
    <t>2월</t>
  </si>
  <si>
    <t>3월</t>
  </si>
  <si>
    <t>삼일절</t>
  </si>
  <si>
    <t>1월</t>
  </si>
  <si>
    <t>일 반</t>
  </si>
  <si>
    <t>기타</t>
  </si>
  <si>
    <t>대출자</t>
  </si>
  <si>
    <t>9월</t>
  </si>
  <si>
    <t>열람자</t>
  </si>
  <si>
    <t>4월</t>
  </si>
  <si>
    <t>일자별</t>
  </si>
  <si>
    <t>11월</t>
  </si>
  <si>
    <r>
      <t xml:space="preserve">반입:일반1 </t>
    </r>
    <r>
      <rPr>
        <b/>
        <sz val="10"/>
        <color rgb="FF800080"/>
        <rFont val="맑은 고딕"/>
        <family val="3"/>
        <charset val="129"/>
      </rPr>
      <t>ABC</t>
    </r>
  </si>
  <si>
    <r>
      <t xml:space="preserve">반입:아동2 </t>
    </r>
    <r>
      <rPr>
        <b/>
        <sz val="10"/>
        <color rgb="FF800080"/>
        <rFont val="맑은 고딕"/>
        <family val="3"/>
        <charset val="129"/>
      </rPr>
      <t>ABC</t>
    </r>
  </si>
  <si>
    <t>▣ 일별 이용자 현황</t>
  </si>
  <si>
    <t>▣ 대출자료통계</t>
  </si>
  <si>
    <t>▣ 이용자 통계</t>
  </si>
  <si>
    <t xml:space="preserve">   [단위 : 권]</t>
  </si>
  <si>
    <t>2025년 총계</t>
  </si>
  <si>
    <t>주  요
업무내용</t>
  </si>
  <si>
    <t xml:space="preserve">   [단위 : 명]</t>
  </si>
  <si>
    <r>
      <rPr>
        <b/>
        <sz val="10"/>
        <color rgb="FFFF0000"/>
        <rFont val="맑은 고딕"/>
        <family val="3"/>
        <charset val="129"/>
      </rPr>
      <t>신규:일반1</t>
    </r>
    <r>
      <rPr>
        <b/>
        <sz val="10"/>
        <color rgb="FF0000FF"/>
        <rFont val="맑은 고딕"/>
        <family val="3"/>
        <charset val="129"/>
      </rPr>
      <t xml:space="preserve"> </t>
    </r>
    <r>
      <rPr>
        <b/>
        <sz val="10"/>
        <color rgb="FF800080"/>
        <rFont val="맑은 고딕"/>
        <family val="3"/>
        <charset val="129"/>
      </rPr>
      <t>영어캠프</t>
    </r>
  </si>
  <si>
    <t>▣ 회원가입 통계</t>
  </si>
  <si>
    <t>반입:일반4아동1</t>
  </si>
  <si>
    <t>▣ 월별 이용자 현황</t>
  </si>
  <si>
    <r>
      <rPr>
        <b/>
        <sz val="10"/>
        <color rgb="FF0000FF"/>
        <rFont val="맑은 고딕"/>
        <family val="3"/>
        <charset val="129"/>
      </rPr>
      <t>반입:아동1</t>
    </r>
    <r>
      <rPr>
        <b/>
        <sz val="10"/>
        <color rgb="FF800080"/>
        <rFont val="맑은 고딕"/>
        <family val="3"/>
        <charset val="129"/>
      </rPr>
      <t xml:space="preserve"> ABC</t>
    </r>
  </si>
  <si>
    <r>
      <rPr>
        <b/>
        <sz val="10"/>
        <color rgb="FFFF0000"/>
        <rFont val="맑은 고딕"/>
        <family val="3"/>
        <charset val="129"/>
      </rPr>
      <t>신규:아동1</t>
    </r>
    <r>
      <rPr>
        <b/>
        <sz val="10"/>
        <color rgb="FF0000FF"/>
        <rFont val="맑은 고딕"/>
        <family val="3"/>
        <charset val="129"/>
      </rPr>
      <t>반입:일반2아동1</t>
    </r>
  </si>
  <si>
    <r>
      <rPr>
        <b/>
        <sz val="10"/>
        <color rgb="FFFF0000"/>
        <rFont val="맑은 고딕"/>
        <family val="3"/>
        <charset val="129"/>
      </rPr>
      <t>신규:일반1</t>
    </r>
    <r>
      <rPr>
        <b/>
        <sz val="10"/>
        <color rgb="FF0000FF"/>
        <rFont val="맑은 고딕"/>
        <family val="3"/>
        <charset val="129"/>
      </rPr>
      <t>반입:일반1</t>
    </r>
  </si>
  <si>
    <r>
      <t xml:space="preserve">반입:일반2아동1 </t>
    </r>
    <r>
      <rPr>
        <b/>
        <sz val="10"/>
        <color rgb="FF800080"/>
        <rFont val="맑은 고딕"/>
        <family val="3"/>
        <charset val="129"/>
      </rPr>
      <t>프리토킹</t>
    </r>
  </si>
  <si>
    <r>
      <t xml:space="preserve">반입:일반3아동2 </t>
    </r>
    <r>
      <rPr>
        <b/>
        <sz val="10"/>
        <color rgb="FF800080"/>
        <rFont val="맑은 고딕"/>
        <family val="3"/>
        <charset val="129"/>
      </rPr>
      <t>그림책</t>
    </r>
  </si>
  <si>
    <r>
      <t xml:space="preserve">반입:일반3아동2 </t>
    </r>
    <r>
      <rPr>
        <b/>
        <sz val="10"/>
        <color rgb="FF800080"/>
        <rFont val="맑은 고딕"/>
        <family val="3"/>
        <charset val="129"/>
      </rPr>
      <t>ABC</t>
    </r>
  </si>
  <si>
    <r>
      <rPr>
        <b/>
        <sz val="10"/>
        <color rgb="FFFF0000"/>
        <rFont val="맑은 고딕"/>
        <family val="3"/>
        <charset val="129"/>
      </rPr>
      <t>신규:아동2</t>
    </r>
    <r>
      <rPr>
        <b/>
        <sz val="10"/>
        <color rgb="FF0000FF"/>
        <rFont val="맑은 고딕"/>
        <family val="3"/>
        <charset val="129"/>
      </rPr>
      <t>반입:일반6아동5</t>
    </r>
  </si>
  <si>
    <r>
      <rPr>
        <b/>
        <sz val="10"/>
        <color rgb="FF0000FF"/>
        <rFont val="맑은 고딕"/>
        <family val="3"/>
        <charset val="129"/>
      </rPr>
      <t>반입:일반1아동2</t>
    </r>
    <r>
      <rPr>
        <b/>
        <sz val="10"/>
        <color rgb="FF800080"/>
        <rFont val="맑은 고딕"/>
        <family val="3"/>
        <charset val="129"/>
      </rPr>
      <t xml:space="preserve"> 드림서포터즈 </t>
    </r>
    <r>
      <rPr>
        <b/>
        <sz val="10"/>
        <color rgb="FF333399"/>
        <rFont val="맑은 고딕"/>
        <family val="3"/>
        <charset val="129"/>
      </rPr>
      <t>견학</t>
    </r>
    <r>
      <rPr>
        <b/>
        <sz val="10"/>
        <color rgb="FF800080"/>
        <rFont val="맑은 고딕"/>
        <family val="3"/>
        <charset val="129"/>
      </rPr>
      <t xml:space="preserve"> 파닉스</t>
    </r>
  </si>
  <si>
    <t>꿈드림어린이영어도서관 자료실 통계보고</t>
  </si>
  <si>
    <t>2026. 3. 1. ~ 3. 31.</t>
  </si>
  <si>
    <t>2026.3.1.[일] ~ 3.31.[화]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</si>
  <si>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</si>
  <si>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r>
      <t xml:space="preserve">신규:아동1 </t>
    </r>
    <r>
      <rPr>
        <b/>
        <sz val="10"/>
        <color rgb="FF800080"/>
        <rFont val="맑은 고딕"/>
        <family val="3"/>
        <charset val="129"/>
      </rPr>
      <t>드림서포터즈,파닉스</t>
    </r>
  </si>
  <si>
    <t>ABC</t>
  </si>
  <si>
    <r>
      <rPr>
        <b/>
        <sz val="10"/>
        <color rgb="FF000099"/>
        <rFont val="맑은 고딕"/>
        <family val="3"/>
        <charset val="129"/>
      </rPr>
      <t xml:space="preserve">반입:일반1 </t>
    </r>
    <r>
      <rPr>
        <b/>
        <sz val="10"/>
        <color rgb="FF800080"/>
        <rFont val="맑은 고딕"/>
        <family val="3"/>
        <charset val="129"/>
      </rPr>
      <t>프리토킹</t>
    </r>
  </si>
  <si>
    <r>
      <rPr>
        <b/>
        <sz val="10"/>
        <color rgb="FFFF0000"/>
        <rFont val="맑은 고딕"/>
        <family val="3"/>
        <charset val="129"/>
      </rPr>
      <t>신규:일반2아동2</t>
    </r>
    <r>
      <rPr>
        <b/>
        <sz val="10"/>
        <color rgb="FF008000"/>
        <rFont val="맑은 고딕"/>
        <family val="3"/>
        <charset val="129"/>
      </rPr>
      <t xml:space="preserve"> </t>
    </r>
    <r>
      <rPr>
        <b/>
        <sz val="10"/>
        <color rgb="FF800080"/>
        <rFont val="맑은 고딕"/>
        <family val="3"/>
        <charset val="129"/>
      </rPr>
      <t>영어회화</t>
    </r>
  </si>
  <si>
    <t>반입:일반1아동1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</si>
</sst>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32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0"/>
      <color rgb="FF800080"/>
      <name val="맑은 고딕"/>
      <family val="3"/>
      <charset val="129"/>
    </font>
    <font>
      <sz val="11"/>
      <color rgb="FFFF6600"/>
      <name val="맑은 고딕"/>
      <family val="3"/>
      <charset val="129"/>
    </font>
    <font>
      <b/>
      <sz val="10"/>
      <color rgb="FF008000"/>
      <name val="맑은 고딕"/>
      <family val="3"/>
      <charset val="129"/>
    </font>
    <font>
      <sz val="11"/>
      <color rgb="FF6660DA"/>
      <name val="맑은 고딕"/>
      <family val="3"/>
      <charset val="129"/>
    </font>
    <font>
      <sz val="11"/>
      <color rgb="FF3C32CD"/>
      <name val="맑은 고딕"/>
      <family val="3"/>
      <charset val="129"/>
    </font>
    <font>
      <sz val="11"/>
      <color rgb="FFFF40FF"/>
      <name val="맑은 고딕"/>
      <family val="3"/>
      <charset val="129"/>
    </font>
    <font>
      <b/>
      <sz val="10"/>
      <color rgb="FF1B1760"/>
      <name val="맑은 고딕"/>
      <family val="3"/>
      <charset val="129"/>
    </font>
    <font>
      <b/>
      <sz val="10"/>
      <color rgb="FF0000FF"/>
      <name val="맑은 고딕"/>
      <family val="3"/>
      <charset val="129"/>
    </font>
    <font>
      <b/>
      <sz val="10"/>
      <color rgb="FFED7D31"/>
      <name val="맑은 고딕"/>
      <family val="3"/>
      <charset val="129"/>
    </font>
    <font>
      <b/>
      <sz val="10"/>
      <color rgb="FF0C0CFF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800080"/>
      <name val="맑은 고딕"/>
      <family val="3"/>
      <charset val="129"/>
    </font>
    <font>
      <b/>
      <sz val="10"/>
      <color rgb="FF333399"/>
      <name val="맑은 고딕"/>
      <family val="3"/>
      <charset val="129"/>
    </font>
    <font>
      <b/>
      <sz val="10"/>
      <color rgb="FF00009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2F2F2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41" fontId="30" fillId="0" borderId="0">
      <alignment vertical="center"/>
    </xf>
    <xf numFmtId="0" fontId="23" fillId="0" borderId="0" xfId="0" applyNumberFormat="1" applyFont="1" applyAlignment="1">
      <alignment horizontal="center" vertical="center"/>
    </xf>
    <xf numFmtId="41" fontId="30" fillId="0" borderId="0">
      <alignment vertical="center"/>
    </xf>
    <xf numFmtId="41" fontId="30" fillId="0" borderId="0">
      <alignment vertical="center"/>
    </xf>
  </cellStyleXfs>
  <cellXfs count="165"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2" borderId="2" xfId="0" applyNumberFormat="1" applyFont="1" applyFill="1" applyBorder="1" applyAlignment="1" applyProtection="1">
      <alignment horizontal="center" vertical="center"/>
      <protection locked="0"/>
    </xf>
    <xf numFmtId="0" fontId="2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2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2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2" fillId="3" borderId="3" xfId="0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2" fillId="3" borderId="2" xfId="0" applyNumberFormat="1" applyFont="1" applyFill="1" applyBorder="1" applyAlignment="1" applyProtection="1">
      <alignment horizontal="center" vertical="center"/>
      <protection locked="0"/>
    </xf>
    <xf numFmtId="0" fontId="2" fillId="3" borderId="3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vertical="center"/>
      <protection locked="0"/>
    </xf>
    <xf numFmtId="0" fontId="4" fillId="0" borderId="0" xfId="0" applyNumberFormat="1" applyFont="1" applyBorder="1" applyAlignment="1">
      <alignment vertical="center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0" fontId="2" fillId="6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NumberFormat="1" applyFont="1" applyBorder="1" applyAlignment="1" applyProtection="1">
      <alignment vertical="center" shrinkToFit="1"/>
      <protection locked="0"/>
    </xf>
    <xf numFmtId="0" fontId="5" fillId="7" borderId="6" xfId="0" applyNumberFormat="1" applyFont="1" applyFill="1" applyBorder="1" applyAlignment="1" applyProtection="1">
      <alignment horizontal="center" vertical="center"/>
      <protection locked="0"/>
    </xf>
    <xf numFmtId="41" fontId="6" fillId="7" borderId="7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5" xfId="1" applyNumberFormat="1" applyFont="1" applyFill="1" applyBorder="1" applyAlignment="1" applyProtection="1">
      <alignment vertical="center" shrinkToFit="1"/>
      <protection locked="0"/>
    </xf>
    <xf numFmtId="41" fontId="1" fillId="0" borderId="8" xfId="0" applyNumberFormat="1" applyFont="1" applyBorder="1" applyAlignment="1" applyProtection="1">
      <alignment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41" fontId="1" fillId="3" borderId="9" xfId="0" applyNumberFormat="1" applyFont="1" applyFill="1" applyBorder="1" applyAlignment="1" applyProtection="1">
      <alignment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0" fontId="6" fillId="7" borderId="6" xfId="0" applyNumberFormat="1" applyFont="1" applyFill="1" applyBorder="1" applyAlignment="1" applyProtection="1">
      <alignment horizontal="center" vertical="center"/>
      <protection locked="0"/>
    </xf>
    <xf numFmtId="41" fontId="6" fillId="7" borderId="7" xfId="1" applyNumberFormat="1" applyFont="1" applyFill="1" applyBorder="1" applyAlignment="1" applyProtection="1">
      <alignment vertical="center" shrinkToFit="1"/>
      <protection locked="0"/>
    </xf>
    <xf numFmtId="0" fontId="6" fillId="7" borderId="10" xfId="0" applyNumberFormat="1" applyFont="1" applyFill="1" applyBorder="1" applyAlignment="1" applyProtection="1">
      <alignment vertical="center" shrinkToFit="1"/>
      <protection locked="0"/>
    </xf>
    <xf numFmtId="41" fontId="6" fillId="7" borderId="11" xfId="1" applyNumberFormat="1" applyFont="1" applyFill="1" applyBorder="1" applyAlignment="1" applyProtection="1">
      <alignment vertical="center" shrinkToFit="1"/>
      <protection locked="0"/>
    </xf>
    <xf numFmtId="41" fontId="6" fillId="7" borderId="10" xfId="1" applyNumberFormat="1" applyFont="1" applyFill="1" applyBorder="1" applyAlignment="1" applyProtection="1">
      <alignment vertical="center" shrinkToFit="1"/>
      <protection locked="0"/>
    </xf>
    <xf numFmtId="0" fontId="2" fillId="6" borderId="1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>
      <alignment vertical="center"/>
    </xf>
    <xf numFmtId="0" fontId="3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7" fillId="0" borderId="0" xfId="0" applyNumberFormat="1" applyFont="1">
      <alignment vertical="center"/>
    </xf>
    <xf numFmtId="0" fontId="7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8" fillId="0" borderId="0" xfId="0" applyNumberFormat="1" applyFont="1" applyAlignment="1">
      <alignment horizontal="right" vertical="center"/>
    </xf>
    <xf numFmtId="0" fontId="2" fillId="3" borderId="2" xfId="0" applyNumberFormat="1" applyFont="1" applyFill="1" applyBorder="1" applyAlignment="1" applyProtection="1">
      <alignment horizontal="center" vertical="center"/>
      <protection locked="0"/>
    </xf>
    <xf numFmtId="41" fontId="9" fillId="4" borderId="13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3" xfId="4" applyNumberFormat="1" applyFont="1" applyFill="1" applyBorder="1" applyAlignment="1" applyProtection="1">
      <alignment horizontal="right" vertical="center" shrinkToFit="1"/>
      <protection locked="0"/>
    </xf>
    <xf numFmtId="41" fontId="9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0" fillId="0" borderId="0" xfId="4" applyNumberFormat="1" applyFont="1" applyFill="1" applyBorder="1" applyAlignment="1" applyProtection="1">
      <alignment horizontal="right" vertical="center" shrinkToFit="1"/>
      <protection locked="0"/>
    </xf>
    <xf numFmtId="41" fontId="10" fillId="0" borderId="0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4" xfId="1" applyNumberFormat="1" applyFont="1" applyFill="1" applyBorder="1" applyAlignment="1" applyProtection="1">
      <alignment horizontal="right" vertical="center" shrinkToFit="1"/>
      <protection locked="0"/>
    </xf>
    <xf numFmtId="0" fontId="2" fillId="3" borderId="4" xfId="0" applyNumberFormat="1" applyFont="1" applyFill="1" applyBorder="1" applyAlignment="1" applyProtection="1">
      <alignment horizontal="center" vertical="center"/>
      <protection locked="0"/>
    </xf>
    <xf numFmtId="41" fontId="9" fillId="4" borderId="15" xfId="4" applyNumberFormat="1" applyFont="1" applyFill="1" applyBorder="1" applyAlignment="1" applyProtection="1">
      <alignment horizontal="right" vertical="center" shrinkToFit="1"/>
      <protection locked="0"/>
    </xf>
    <xf numFmtId="0" fontId="10" fillId="8" borderId="16" xfId="0" applyNumberFormat="1" applyFont="1" applyFill="1" applyBorder="1" applyAlignment="1" applyProtection="1">
      <alignment horizontal="center" vertical="center"/>
      <protection locked="0"/>
    </xf>
    <xf numFmtId="0" fontId="2" fillId="6" borderId="4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ill="1">
      <alignment vertical="center"/>
    </xf>
    <xf numFmtId="41" fontId="9" fillId="0" borderId="17" xfId="1" applyNumberFormat="1" applyFont="1" applyFill="1" applyBorder="1" applyAlignment="1" applyProtection="1">
      <alignment vertical="center" shrinkToFit="1"/>
      <protection locked="0"/>
    </xf>
    <xf numFmtId="41" fontId="9" fillId="4" borderId="17" xfId="1" applyNumberFormat="1" applyFont="1" applyFill="1" applyBorder="1" applyAlignment="1" applyProtection="1">
      <alignment vertical="center" shrinkToFit="1"/>
      <protection locked="0"/>
    </xf>
    <xf numFmtId="41" fontId="6" fillId="7" borderId="18" xfId="1" applyNumberFormat="1" applyFont="1" applyFill="1" applyBorder="1" applyAlignment="1" applyProtection="1">
      <alignment vertical="center" shrinkToFit="1"/>
      <protection locked="0"/>
    </xf>
    <xf numFmtId="0" fontId="1" fillId="0" borderId="19" xfId="0" applyNumberFormat="1" applyFont="1" applyBorder="1" applyAlignment="1" applyProtection="1">
      <alignment horizontal="center" vertical="center" shrinkToFit="1"/>
      <protection locked="0"/>
    </xf>
    <xf numFmtId="0" fontId="10" fillId="9" borderId="20" xfId="0" applyNumberFormat="1" applyFont="1" applyFill="1" applyBorder="1" applyAlignment="1" applyProtection="1">
      <alignment horizontal="center" vertical="center" wrapText="1"/>
      <protection locked="0"/>
    </xf>
    <xf numFmtId="41" fontId="9" fillId="9" borderId="21" xfId="1" applyNumberFormat="1" applyFont="1" applyFill="1" applyBorder="1" applyAlignment="1" applyProtection="1">
      <alignment horizontal="right" vertical="center" shrinkToFit="1"/>
      <protection locked="0"/>
    </xf>
    <xf numFmtId="41" fontId="10" fillId="9" borderId="20" xfId="4" applyNumberFormat="1" applyFont="1" applyFill="1" applyBorder="1" applyAlignment="1" applyProtection="1">
      <alignment horizontal="right" vertical="center" shrinkToFit="1"/>
      <protection locked="0"/>
    </xf>
    <xf numFmtId="0" fontId="10" fillId="9" borderId="20" xfId="0" applyNumberFormat="1" applyFont="1" applyFill="1" applyBorder="1" applyAlignment="1" applyProtection="1">
      <alignment horizontal="center" vertical="center"/>
      <protection locked="0"/>
    </xf>
    <xf numFmtId="41" fontId="10" fillId="9" borderId="22" xfId="1" applyNumberFormat="1" applyFont="1" applyFill="1" applyBorder="1" applyAlignment="1" applyProtection="1">
      <alignment horizontal="right"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9" fillId="4" borderId="2" xfId="1" applyNumberFormat="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 applyAlignment="1" applyProtection="1">
      <alignment vertical="center"/>
      <protection locked="0"/>
    </xf>
    <xf numFmtId="0" fontId="0" fillId="0" borderId="0" xfId="0" applyNumberFormat="1">
      <alignment vertical="center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10" fillId="10" borderId="15" xfId="0" applyNumberFormat="1" applyFont="1" applyFill="1" applyBorder="1" applyAlignment="1" applyProtection="1">
      <alignment horizontal="center" vertical="center"/>
      <protection locked="0"/>
    </xf>
    <xf numFmtId="0" fontId="10" fillId="8" borderId="23" xfId="0" applyNumberFormat="1" applyFont="1" applyFill="1" applyBorder="1" applyAlignment="1" applyProtection="1">
      <alignment horizontal="center" vertical="center"/>
      <protection locked="0"/>
    </xf>
    <xf numFmtId="0" fontId="10" fillId="8" borderId="24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8" borderId="25" xfId="0" applyNumberFormat="1" applyFont="1" applyFill="1" applyBorder="1" applyAlignment="1" applyProtection="1">
      <alignment horizontal="center" vertical="center"/>
      <protection locked="0"/>
    </xf>
    <xf numFmtId="41" fontId="9" fillId="4" borderId="26" xfId="4" applyNumberFormat="1" applyFont="1" applyFill="1" applyBorder="1" applyAlignment="1" applyProtection="1">
      <alignment horizontal="right" vertical="center" shrinkToFit="1"/>
      <protection locked="0"/>
    </xf>
    <xf numFmtId="41" fontId="9" fillId="0" borderId="1" xfId="1" applyNumberFormat="1" applyFont="1" applyFill="1" applyBorder="1" applyAlignment="1" applyProtection="1">
      <alignment horizontal="center" vertical="center" shrinkToFit="1"/>
      <protection locked="0"/>
    </xf>
    <xf numFmtId="41" fontId="10" fillId="9" borderId="27" xfId="1" applyNumberFormat="1" applyFont="1" applyFill="1" applyBorder="1" applyAlignment="1" applyProtection="1">
      <alignment vertical="center" shrinkToFit="1"/>
      <protection locked="0"/>
    </xf>
    <xf numFmtId="41" fontId="9" fillId="4" borderId="26" xfId="1" applyNumberFormat="1" applyFont="1" applyFill="1" applyBorder="1" applyAlignment="1" applyProtection="1">
      <alignment vertical="center" shrinkToFit="1"/>
      <protection locked="0"/>
    </xf>
    <xf numFmtId="41" fontId="10" fillId="9" borderId="27" xfId="1" applyNumberFormat="1" applyFont="1" applyFill="1" applyBorder="1" applyAlignment="1" applyProtection="1">
      <alignment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0" fillId="8" borderId="28" xfId="0" applyNumberFormat="1" applyFont="1" applyFill="1" applyBorder="1" applyAlignment="1" applyProtection="1">
      <alignment horizontal="center" vertical="center"/>
      <protection locked="0"/>
    </xf>
    <xf numFmtId="41" fontId="10" fillId="9" borderId="29" xfId="4" applyNumberFormat="1" applyFont="1" applyFill="1" applyBorder="1" applyAlignment="1" applyProtection="1">
      <alignment horizontal="right" vertical="center" shrinkToFit="1"/>
      <protection locked="0"/>
    </xf>
    <xf numFmtId="0" fontId="2" fillId="3" borderId="19" xfId="0" applyNumberFormat="1" applyFont="1" applyFill="1" applyBorder="1" applyAlignment="1" applyProtection="1">
      <alignment horizontal="center" vertical="center"/>
      <protection locked="0"/>
    </xf>
    <xf numFmtId="0" fontId="10" fillId="5" borderId="14" xfId="0" applyNumberFormat="1" applyFont="1" applyFill="1" applyBorder="1" applyAlignment="1" applyProtection="1">
      <alignment horizontal="center" vertical="center"/>
      <protection locked="0"/>
    </xf>
    <xf numFmtId="0" fontId="10" fillId="5" borderId="13" xfId="0" applyNumberFormat="1" applyFont="1" applyFill="1" applyBorder="1" applyAlignment="1" applyProtection="1">
      <alignment horizontal="center" vertical="center"/>
      <protection locked="0"/>
    </xf>
    <xf numFmtId="0" fontId="10" fillId="5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1" fillId="5" borderId="2" xfId="1" applyNumberFormat="1" applyFont="1" applyFill="1" applyBorder="1" applyAlignment="1" applyProtection="1">
      <alignment horizontal="center" vertical="center" shrinkToFit="1"/>
      <protection locked="0"/>
    </xf>
    <xf numFmtId="176" fontId="11" fillId="11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2" xfId="3" applyNumberFormat="1" applyFont="1" applyFill="1" applyBorder="1" applyAlignment="1" applyProtection="1">
      <alignment horizontal="right" vertical="center" shrinkToFit="1"/>
      <protection locked="0"/>
    </xf>
    <xf numFmtId="41" fontId="1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30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2" applyNumberFormat="1" applyAlignment="1">
      <alignment horizontal="center" vertical="center"/>
    </xf>
    <xf numFmtId="41" fontId="1" fillId="0" borderId="10" xfId="0" applyNumberFormat="1" applyFont="1" applyBorder="1" applyAlignment="1" applyProtection="1">
      <alignment horizontal="center" vertical="center" shrinkToFit="1"/>
      <protection locked="0"/>
    </xf>
    <xf numFmtId="0" fontId="1" fillId="0" borderId="0" xfId="0" applyNumberFormat="1" applyFont="1" applyBorder="1" applyAlignment="1" applyProtection="1">
      <alignment horizontal="center" vertical="center" shrinkToFit="1"/>
      <protection locked="0"/>
    </xf>
    <xf numFmtId="0" fontId="12" fillId="0" borderId="5" xfId="0" applyNumberFormat="1" applyFont="1" applyBorder="1" applyAlignment="1" applyProtection="1">
      <alignment horizontal="center" vertical="center" shrinkToFit="1"/>
      <protection locked="0"/>
    </xf>
    <xf numFmtId="0" fontId="6" fillId="7" borderId="31" xfId="0" applyNumberFormat="1" applyFont="1" applyFill="1" applyBorder="1" applyAlignment="1" applyProtection="1">
      <alignment horizontal="center" vertical="center" shrinkToFit="1"/>
      <protection locked="0"/>
    </xf>
    <xf numFmtId="0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4" fillId="0" borderId="0" xfId="2" applyNumberFormat="1" applyFont="1">
      <alignment vertical="center"/>
    </xf>
    <xf numFmtId="0" fontId="15" fillId="0" borderId="1" xfId="0" applyNumberFormat="1" applyFont="1" applyBorder="1" applyAlignment="1" applyProtection="1">
      <alignment horizontal="center" vertical="center" shrinkToFit="1"/>
      <protection locked="0"/>
    </xf>
    <xf numFmtId="0" fontId="16" fillId="0" borderId="0" xfId="2" applyNumberFormat="1" applyFont="1">
      <alignment vertical="center"/>
    </xf>
    <xf numFmtId="0" fontId="17" fillId="0" borderId="0" xfId="0" applyNumberFormat="1" applyFont="1">
      <alignment vertical="center"/>
    </xf>
    <xf numFmtId="0" fontId="18" fillId="0" borderId="0" xfId="0" applyNumberFormat="1" applyFont="1">
      <alignment vertical="center"/>
    </xf>
    <xf numFmtId="0" fontId="19" fillId="0" borderId="1" xfId="0" applyNumberFormat="1" applyFont="1" applyBorder="1" applyAlignment="1" applyProtection="1">
      <alignment horizontal="center" vertical="center" shrinkToFit="1"/>
      <protection locked="0"/>
    </xf>
    <xf numFmtId="0" fontId="6" fillId="0" borderId="1" xfId="0" applyNumberFormat="1" applyFont="1" applyBorder="1" applyAlignment="1" applyProtection="1">
      <alignment horizontal="center" vertical="center" shrinkToFit="1"/>
      <protection locked="0"/>
    </xf>
    <xf numFmtId="0" fontId="20" fillId="0" borderId="1" xfId="0" applyNumberFormat="1" applyFont="1" applyBorder="1" applyAlignment="1" applyProtection="1">
      <alignment horizontal="center" vertical="center" shrinkToFit="1"/>
      <protection locked="0"/>
    </xf>
    <xf numFmtId="0" fontId="6" fillId="0" borderId="1" xfId="0" applyNumberFormat="1" applyFont="1" applyBorder="1" applyAlignment="1" applyProtection="1">
      <alignment horizontal="center" vertical="center" shrinkToFit="1"/>
      <protection locked="0"/>
    </xf>
    <xf numFmtId="0" fontId="21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6" fillId="0" borderId="1" xfId="0" applyNumberFormat="1" applyFont="1" applyBorder="1" applyAlignment="1" applyProtection="1">
      <alignment horizontal="center" vertical="center" shrinkToFit="1"/>
      <protection locked="0"/>
    </xf>
    <xf numFmtId="0" fontId="22" fillId="0" borderId="1" xfId="0" applyNumberFormat="1" applyFont="1" applyBorder="1" applyAlignment="1" applyProtection="1">
      <alignment horizontal="center" vertical="center" shrinkToFit="1"/>
      <protection locked="0"/>
    </xf>
    <xf numFmtId="0" fontId="20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27" fillId="0" borderId="1" xfId="0" applyNumberFormat="1" applyFont="1" applyBorder="1" applyAlignment="1" applyProtection="1">
      <alignment horizontal="center" vertical="center" shrinkToFit="1"/>
      <protection locked="0"/>
    </xf>
    <xf numFmtId="0" fontId="0" fillId="0" borderId="2" xfId="2" applyNumberFormat="1" applyBorder="1">
      <alignment vertical="center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10" fillId="8" borderId="23" xfId="0" applyNumberFormat="1" applyFont="1" applyFill="1" applyBorder="1" applyAlignment="1" applyProtection="1">
      <alignment horizontal="center" vertical="center"/>
      <protection locked="0"/>
    </xf>
    <xf numFmtId="0" fontId="10" fillId="8" borderId="4" xfId="0" applyNumberFormat="1" applyFont="1" applyFill="1" applyBorder="1" applyAlignment="1" applyProtection="1">
      <alignment horizontal="center" vertical="center"/>
      <protection locked="0"/>
    </xf>
    <xf numFmtId="0" fontId="10" fillId="8" borderId="24" xfId="0" applyNumberFormat="1" applyFont="1" applyFill="1" applyBorder="1" applyAlignment="1" applyProtection="1">
      <alignment horizontal="center" vertical="center"/>
      <protection locked="0"/>
    </xf>
    <xf numFmtId="0" fontId="10" fillId="8" borderId="17" xfId="0" applyNumberFormat="1" applyFont="1" applyFill="1" applyBorder="1" applyAlignment="1" applyProtection="1">
      <alignment horizontal="center" vertical="center"/>
      <protection locked="0"/>
    </xf>
    <xf numFmtId="0" fontId="10" fillId="8" borderId="32" xfId="0" applyNumberFormat="1" applyFont="1" applyFill="1" applyBorder="1" applyAlignment="1" applyProtection="1">
      <alignment horizontal="center" vertical="center"/>
      <protection locked="0"/>
    </xf>
    <xf numFmtId="0" fontId="10" fillId="8" borderId="33" xfId="0" applyNumberFormat="1" applyFont="1" applyFill="1" applyBorder="1" applyAlignment="1" applyProtection="1">
      <alignment horizontal="center" vertical="center"/>
      <protection locked="0"/>
    </xf>
    <xf numFmtId="0" fontId="10" fillId="8" borderId="34" xfId="0" applyNumberFormat="1" applyFont="1" applyFill="1" applyBorder="1" applyAlignment="1" applyProtection="1">
      <alignment horizontal="center" vertical="center"/>
      <protection locked="0"/>
    </xf>
    <xf numFmtId="0" fontId="10" fillId="8" borderId="15" xfId="0" applyNumberFormat="1" applyFont="1" applyFill="1" applyBorder="1" applyAlignment="1" applyProtection="1">
      <alignment horizontal="center" vertical="center"/>
      <protection locked="0"/>
    </xf>
    <xf numFmtId="0" fontId="10" fillId="8" borderId="35" xfId="0" applyNumberFormat="1" applyFont="1" applyFill="1" applyBorder="1" applyAlignment="1" applyProtection="1">
      <alignment horizontal="center" vertical="center"/>
      <protection locked="0"/>
    </xf>
    <xf numFmtId="0" fontId="10" fillId="8" borderId="13" xfId="0" applyNumberFormat="1" applyFont="1" applyFill="1" applyBorder="1" applyAlignment="1" applyProtection="1">
      <alignment horizontal="center" vertical="center"/>
      <protection locked="0"/>
    </xf>
    <xf numFmtId="0" fontId="10" fillId="8" borderId="36" xfId="0" applyNumberFormat="1" applyFont="1" applyFill="1" applyBorder="1" applyAlignment="1" applyProtection="1">
      <alignment horizontal="center" vertical="center"/>
      <protection locked="0"/>
    </xf>
    <xf numFmtId="0" fontId="24" fillId="0" borderId="0" xfId="0" applyNumberFormat="1" applyFont="1" applyBorder="1" applyAlignment="1">
      <alignment horizontal="center" vertical="center"/>
    </xf>
    <xf numFmtId="0" fontId="2" fillId="6" borderId="23" xfId="0" applyNumberFormat="1" applyFont="1" applyFill="1" applyBorder="1" applyAlignment="1" applyProtection="1">
      <alignment horizontal="center" vertical="center" wrapText="1"/>
      <protection locked="0"/>
    </xf>
    <xf numFmtId="0" fontId="2" fillId="6" borderId="4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16" xfId="0" applyNumberFormat="1" applyFont="1" applyBorder="1" applyAlignment="1" applyProtection="1">
      <alignment vertical="center"/>
      <protection locked="0"/>
    </xf>
    <xf numFmtId="0" fontId="25" fillId="0" borderId="25" xfId="0" applyNumberFormat="1" applyFont="1" applyBorder="1" applyAlignment="1" applyProtection="1">
      <alignment vertical="center"/>
      <protection locked="0"/>
    </xf>
    <xf numFmtId="0" fontId="26" fillId="0" borderId="2" xfId="0" applyNumberFormat="1" applyFont="1" applyBorder="1" applyAlignment="1" applyProtection="1">
      <alignment vertical="center"/>
      <protection locked="0"/>
    </xf>
    <xf numFmtId="0" fontId="26" fillId="0" borderId="1" xfId="0" applyNumberFormat="1" applyFont="1" applyBorder="1" applyAlignment="1" applyProtection="1">
      <alignment vertical="center"/>
      <protection locked="0"/>
    </xf>
    <xf numFmtId="0" fontId="2" fillId="6" borderId="23" xfId="0" applyNumberFormat="1" applyFont="1" applyFill="1" applyBorder="1" applyAlignment="1" applyProtection="1">
      <alignment horizontal="center" vertical="center"/>
      <protection locked="0"/>
    </xf>
    <xf numFmtId="0" fontId="2" fillId="6" borderId="4" xfId="0" applyNumberFormat="1" applyFont="1" applyFill="1" applyBorder="1" applyAlignment="1" applyProtection="1">
      <alignment horizontal="center" vertical="center"/>
      <protection locked="0"/>
    </xf>
    <xf numFmtId="0" fontId="2" fillId="6" borderId="25" xfId="0" applyNumberFormat="1" applyFont="1" applyFill="1" applyBorder="1" applyAlignment="1" applyProtection="1">
      <alignment horizontal="center" vertical="center"/>
      <protection locked="0"/>
    </xf>
    <xf numFmtId="0" fontId="2" fillId="6" borderId="1" xfId="0" applyNumberFormat="1" applyFont="1" applyFill="1" applyBorder="1" applyAlignment="1" applyProtection="1">
      <alignment horizontal="center" vertical="center"/>
      <protection locked="0"/>
    </xf>
    <xf numFmtId="0" fontId="2" fillId="6" borderId="36" xfId="0" applyNumberFormat="1" applyFont="1" applyFill="1" applyBorder="1" applyAlignment="1" applyProtection="1">
      <alignment horizontal="center" vertical="center"/>
      <protection locked="0"/>
    </xf>
    <xf numFmtId="0" fontId="2" fillId="6" borderId="16" xfId="0" applyNumberFormat="1" applyFont="1" applyFill="1" applyBorder="1" applyAlignment="1" applyProtection="1">
      <alignment horizontal="center" vertical="center"/>
      <protection locked="0"/>
    </xf>
    <xf numFmtId="0" fontId="2" fillId="6" borderId="28" xfId="0" applyNumberFormat="1" applyFont="1" applyFill="1" applyBorder="1" applyAlignment="1" applyProtection="1">
      <alignment horizontal="center" vertical="center"/>
      <protection locked="0"/>
    </xf>
    <xf numFmtId="0" fontId="2" fillId="6" borderId="26" xfId="0" applyNumberFormat="1" applyFont="1" applyFill="1" applyBorder="1" applyAlignment="1" applyProtection="1">
      <alignment horizontal="center" vertical="center"/>
      <protection locked="0"/>
    </xf>
    <xf numFmtId="0" fontId="2" fillId="6" borderId="34" xfId="0" applyNumberFormat="1" applyFont="1" applyFill="1" applyBorder="1" applyAlignment="1" applyProtection="1">
      <alignment horizontal="center" vertical="center"/>
      <protection locked="0"/>
    </xf>
    <xf numFmtId="0" fontId="2" fillId="6" borderId="15" xfId="0" applyNumberFormat="1" applyFont="1" applyFill="1" applyBorder="1" applyAlignment="1" applyProtection="1">
      <alignment horizontal="center" vertical="center"/>
      <protection locked="0"/>
    </xf>
    <xf numFmtId="41" fontId="2" fillId="6" borderId="25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" xfId="1" applyNumberFormat="1" applyFont="1" applyFill="1" applyBorder="1" applyAlignment="1" applyProtection="1">
      <alignment horizontal="center" vertical="center" shrinkToFit="1"/>
      <protection locked="0"/>
    </xf>
    <xf numFmtId="0" fontId="2" fillId="6" borderId="36" xfId="0" applyNumberFormat="1" applyFont="1" applyFill="1" applyBorder="1" applyAlignment="1" applyProtection="1">
      <alignment horizontal="center" vertical="center" shrinkToFit="1"/>
      <protection locked="0"/>
    </xf>
    <xf numFmtId="0" fontId="2" fillId="6" borderId="16" xfId="0" applyNumberFormat="1" applyFont="1" applyFill="1" applyBorder="1" applyAlignment="1" applyProtection="1">
      <alignment horizontal="center" vertical="center" shrinkToFit="1"/>
      <protection locked="0"/>
    </xf>
    <xf numFmtId="0" fontId="10" fillId="6" borderId="25" xfId="0" applyNumberFormat="1" applyFont="1" applyFill="1" applyBorder="1" applyAlignment="1" applyProtection="1">
      <alignment horizontal="center" vertical="center" shrinkToFit="1"/>
      <protection locked="0"/>
    </xf>
    <xf numFmtId="0" fontId="10" fillId="6" borderId="1" xfId="0" applyNumberFormat="1" applyFont="1" applyFill="1" applyBorder="1" applyAlignment="1" applyProtection="1">
      <alignment horizontal="center" vertical="center" shrinkToFit="1"/>
      <protection locked="0"/>
    </xf>
    <xf numFmtId="41" fontId="2" fillId="6" borderId="16" xfId="1" applyNumberFormat="1" applyFont="1" applyFill="1" applyBorder="1" applyAlignment="1" applyProtection="1">
      <alignment horizontal="center" vertical="center" wrapText="1" shrinkToFit="1"/>
      <protection locked="0"/>
    </xf>
    <xf numFmtId="41" fontId="2" fillId="6" borderId="2" xfId="1" applyNumberFormat="1" applyFont="1" applyFill="1" applyBorder="1" applyAlignment="1" applyProtection="1">
      <alignment horizontal="center" vertical="center" shrinkToFit="1"/>
      <protection locked="0"/>
    </xf>
    <xf numFmtId="0" fontId="2" fillId="6" borderId="24" xfId="0" applyNumberFormat="1" applyFont="1" applyFill="1" applyBorder="1" applyAlignment="1" applyProtection="1">
      <alignment horizontal="center" vertical="center" shrinkToFit="1"/>
      <protection locked="0"/>
    </xf>
    <xf numFmtId="0" fontId="2" fillId="6" borderId="33" xfId="0" applyNumberFormat="1" applyFont="1" applyFill="1" applyBorder="1" applyAlignment="1" applyProtection="1">
      <alignment horizontal="center" vertical="center" shrinkToFit="1"/>
      <protection locked="0"/>
    </xf>
    <xf numFmtId="41" fontId="2" fillId="6" borderId="25" xfId="1" applyNumberFormat="1" applyFont="1" applyFill="1" applyBorder="1" applyAlignment="1" applyProtection="1">
      <alignment horizontal="center" vertical="center" wrapText="1" shrinkToFit="1"/>
      <protection locked="0"/>
    </xf>
  </cellXfs>
  <cellStyles count="4">
    <cellStyle name="쉼표 [0]" xfId="1" builtinId="6"/>
    <cellStyle name="쉼표 [0] 2" xfId="3" xr:uid="{00000000-0005-0000-0000-000002000000}"/>
    <cellStyle name="쉼표 [0] 2 2" xfId="4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2"/>
  <sheetViews>
    <sheetView tabSelected="1" zoomScaleNormal="100" zoomScaleSheetLayoutView="100" workbookViewId="0">
      <selection sqref="A1:E1"/>
    </sheetView>
  </sheetViews>
  <sheetFormatPr defaultColWidth="9" defaultRowHeight="16.5" x14ac:dyDescent="0.3"/>
  <cols>
    <col min="1" max="4" width="23.25" customWidth="1"/>
    <col min="5" max="5" width="23.25" style="69" customWidth="1"/>
    <col min="6" max="6" width="28" customWidth="1"/>
  </cols>
  <sheetData>
    <row r="1" spans="1:10" ht="47.25" customHeight="1" x14ac:dyDescent="0.3">
      <c r="A1" s="2" t="s">
        <v>17</v>
      </c>
      <c r="B1" s="2"/>
      <c r="C1" s="2"/>
      <c r="D1" s="2"/>
      <c r="E1" s="2"/>
      <c r="F1" s="37"/>
      <c r="G1" s="37"/>
      <c r="H1" s="37"/>
      <c r="I1" s="37"/>
      <c r="J1" s="37"/>
    </row>
    <row r="2" spans="1:10" ht="30.75" customHeight="1" x14ac:dyDescent="0.3">
      <c r="A2" s="125" t="s">
        <v>66</v>
      </c>
      <c r="B2" s="125"/>
      <c r="C2" s="125"/>
      <c r="D2" s="125"/>
      <c r="E2" s="125"/>
      <c r="F2" s="68"/>
      <c r="G2" s="38"/>
      <c r="H2" s="38"/>
      <c r="I2" s="38"/>
      <c r="J2" s="38"/>
    </row>
    <row r="3" spans="1:10" ht="20.25" customHeight="1" x14ac:dyDescent="0.3">
      <c r="A3" s="39"/>
      <c r="B3" s="39"/>
    </row>
    <row r="4" spans="1:10" ht="20.100000000000001" customHeight="1" x14ac:dyDescent="0.3">
      <c r="A4" s="40" t="s">
        <v>48</v>
      </c>
      <c r="B4" s="40"/>
      <c r="C4" s="41"/>
      <c r="D4" s="41"/>
      <c r="E4" s="41"/>
    </row>
    <row r="5" spans="1:10" ht="27" customHeight="1" x14ac:dyDescent="0.3">
      <c r="A5" s="42"/>
      <c r="B5" s="42"/>
      <c r="C5" s="42"/>
      <c r="D5" s="42"/>
      <c r="E5" s="43" t="s">
        <v>52</v>
      </c>
      <c r="F5" s="43"/>
    </row>
    <row r="6" spans="1:10" ht="23.1" customHeight="1" x14ac:dyDescent="0.3">
      <c r="A6" s="126" t="s">
        <v>42</v>
      </c>
      <c r="B6" s="128" t="s">
        <v>25</v>
      </c>
      <c r="C6" s="130" t="s">
        <v>22</v>
      </c>
      <c r="D6" s="131"/>
      <c r="E6" s="88"/>
    </row>
    <row r="7" spans="1:10" ht="23.1" customHeight="1" x14ac:dyDescent="0.3">
      <c r="A7" s="127"/>
      <c r="B7" s="129"/>
      <c r="C7" s="51" t="s">
        <v>38</v>
      </c>
      <c r="D7" s="44" t="s">
        <v>40</v>
      </c>
      <c r="E7" s="90"/>
      <c r="F7" s="80"/>
    </row>
    <row r="8" spans="1:10" ht="23.1" customHeight="1" x14ac:dyDescent="0.3">
      <c r="A8" s="77" t="s">
        <v>2</v>
      </c>
      <c r="B8" s="50">
        <f>C8+D8+E8</f>
        <v>7643</v>
      </c>
      <c r="C8" s="52">
        <v>885</v>
      </c>
      <c r="D8" s="46">
        <v>6758</v>
      </c>
      <c r="E8" s="82"/>
    </row>
    <row r="9" spans="1:10" ht="23.1" customHeight="1" x14ac:dyDescent="0.3">
      <c r="A9" s="61" t="s">
        <v>0</v>
      </c>
      <c r="B9" s="62">
        <f>C9+D9+E9</f>
        <v>25280</v>
      </c>
      <c r="C9" s="63">
        <v>2463</v>
      </c>
      <c r="D9" s="63">
        <v>22817</v>
      </c>
      <c r="E9" s="89"/>
    </row>
    <row r="10" spans="1:10" s="56" customFormat="1" ht="30" customHeight="1" x14ac:dyDescent="0.3">
      <c r="A10" s="55"/>
      <c r="B10" s="49"/>
      <c r="C10" s="48"/>
      <c r="D10" s="48"/>
      <c r="E10" s="48"/>
    </row>
    <row r="11" spans="1:10" ht="20.100000000000001" customHeight="1" x14ac:dyDescent="0.3">
      <c r="A11" s="41" t="s">
        <v>54</v>
      </c>
      <c r="B11" s="41"/>
      <c r="C11" s="41"/>
      <c r="D11" s="41"/>
      <c r="E11" s="41"/>
    </row>
    <row r="12" spans="1:10" ht="27" customHeight="1" x14ac:dyDescent="0.3">
      <c r="A12" s="42"/>
      <c r="B12" s="42"/>
      <c r="C12" s="42"/>
      <c r="D12" s="42"/>
      <c r="E12" s="43" t="s">
        <v>52</v>
      </c>
    </row>
    <row r="13" spans="1:10" ht="23.1" customHeight="1" x14ac:dyDescent="0.3">
      <c r="A13" s="78" t="s">
        <v>42</v>
      </c>
      <c r="B13" s="53" t="s">
        <v>25</v>
      </c>
      <c r="C13" s="79" t="s">
        <v>20</v>
      </c>
      <c r="D13" s="53" t="s">
        <v>3</v>
      </c>
      <c r="E13" s="81" t="s">
        <v>30</v>
      </c>
    </row>
    <row r="14" spans="1:10" ht="23.1" customHeight="1" x14ac:dyDescent="0.3">
      <c r="A14" s="77" t="s">
        <v>2</v>
      </c>
      <c r="B14" s="47">
        <f>SUM(C14:D14)</f>
        <v>56</v>
      </c>
      <c r="C14" s="57">
        <v>30</v>
      </c>
      <c r="D14" s="66">
        <v>26</v>
      </c>
      <c r="E14" s="83" t="s">
        <v>1</v>
      </c>
    </row>
    <row r="15" spans="1:10" ht="23.1" customHeight="1" x14ac:dyDescent="0.3">
      <c r="A15" s="64" t="s">
        <v>0</v>
      </c>
      <c r="B15" s="65">
        <f>SUM(C15:D15)</f>
        <v>153</v>
      </c>
      <c r="C15" s="57">
        <v>90</v>
      </c>
      <c r="D15" s="66">
        <v>63</v>
      </c>
      <c r="E15" s="84"/>
    </row>
    <row r="16" spans="1:10" ht="30" customHeight="1" x14ac:dyDescent="0.3"/>
    <row r="17" spans="1:5" ht="20.100000000000001" customHeight="1" x14ac:dyDescent="0.3">
      <c r="A17" s="41" t="s">
        <v>47</v>
      </c>
      <c r="B17" s="41"/>
      <c r="C17" s="41"/>
      <c r="D17" s="41"/>
      <c r="E17" s="41"/>
    </row>
    <row r="18" spans="1:5" ht="27" customHeight="1" x14ac:dyDescent="0.3">
      <c r="A18" s="42"/>
      <c r="B18" s="42"/>
      <c r="C18" s="42"/>
      <c r="D18" s="42"/>
      <c r="E18" s="43" t="s">
        <v>49</v>
      </c>
    </row>
    <row r="19" spans="1:5" ht="23.1" customHeight="1" x14ac:dyDescent="0.3">
      <c r="A19" s="132" t="s">
        <v>42</v>
      </c>
      <c r="B19" s="134" t="s">
        <v>25</v>
      </c>
      <c r="C19" s="128" t="s">
        <v>22</v>
      </c>
      <c r="D19" s="136"/>
      <c r="E19" s="81"/>
    </row>
    <row r="20" spans="1:5" s="69" customFormat="1" ht="23.1" customHeight="1" x14ac:dyDescent="0.3">
      <c r="A20" s="133"/>
      <c r="B20" s="135"/>
      <c r="C20" s="91" t="s">
        <v>20</v>
      </c>
      <c r="D20" s="92" t="s">
        <v>3</v>
      </c>
      <c r="E20" s="93"/>
    </row>
    <row r="21" spans="1:5" ht="23.1" customHeight="1" x14ac:dyDescent="0.3">
      <c r="A21" s="77" t="s">
        <v>2</v>
      </c>
      <c r="B21" s="45">
        <f>SUM(C21:E21)</f>
        <v>4101</v>
      </c>
      <c r="C21" s="58">
        <v>2429</v>
      </c>
      <c r="D21" s="67">
        <v>1672</v>
      </c>
      <c r="E21" s="85"/>
    </row>
    <row r="22" spans="1:5" ht="23.1" customHeight="1" x14ac:dyDescent="0.3">
      <c r="A22" s="64" t="s">
        <v>0</v>
      </c>
      <c r="B22" s="65">
        <f>SUM(C22:E22)</f>
        <v>11918</v>
      </c>
      <c r="C22" s="58">
        <v>6880</v>
      </c>
      <c r="D22" s="67">
        <v>5038</v>
      </c>
      <c r="E22" s="86"/>
    </row>
  </sheetData>
  <mergeCells count="8">
    <mergeCell ref="A19:A20"/>
    <mergeCell ref="B19:B20"/>
    <mergeCell ref="C19:D19"/>
    <mergeCell ref="A1:E1"/>
    <mergeCell ref="A2:E2"/>
    <mergeCell ref="A6:A7"/>
    <mergeCell ref="B6:B7"/>
    <mergeCell ref="C6:D6"/>
  </mergeCells>
  <phoneticPr fontId="31" type="noConversion"/>
  <pageMargins left="0.69972223043441772" right="0.69972223043441772" top="0.75" bottom="0.75" header="0.30000001192092896" footer="0.30000001192092896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N68"/>
  <sheetViews>
    <sheetView zoomScale="120" zoomScaleNormal="120" zoomScaleSheetLayoutView="120" workbookViewId="0">
      <selection activeCell="I9" sqref="I9"/>
    </sheetView>
  </sheetViews>
  <sheetFormatPr defaultColWidth="9" defaultRowHeight="16.5" x14ac:dyDescent="0.3"/>
  <cols>
    <col min="1" max="8" width="10.75" customWidth="1"/>
    <col min="9" max="9" width="15.75" style="102" customWidth="1"/>
    <col min="10" max="10" width="9" bestFit="1" customWidth="1"/>
  </cols>
  <sheetData>
    <row r="1" spans="1:14" ht="37.5" x14ac:dyDescent="0.3">
      <c r="A1" s="137" t="s">
        <v>65</v>
      </c>
      <c r="B1" s="137"/>
      <c r="C1" s="137"/>
      <c r="D1" s="137"/>
      <c r="E1" s="137"/>
      <c r="F1" s="137"/>
      <c r="G1" s="137"/>
      <c r="H1" s="137"/>
      <c r="I1" s="137"/>
      <c r="J1" s="18"/>
      <c r="K1" s="18"/>
      <c r="L1" s="18"/>
      <c r="M1" s="18"/>
      <c r="N1" s="18"/>
    </row>
    <row r="2" spans="1:14" ht="20.25" x14ac:dyDescent="0.3">
      <c r="A2" s="125" t="s">
        <v>67</v>
      </c>
      <c r="B2" s="125"/>
      <c r="C2" s="125"/>
      <c r="D2" s="125"/>
      <c r="E2" s="125"/>
      <c r="F2" s="125"/>
      <c r="G2" s="125"/>
      <c r="H2" s="125"/>
      <c r="I2" s="125"/>
      <c r="J2" s="17"/>
      <c r="K2" s="17"/>
      <c r="L2" s="17"/>
      <c r="M2" s="17"/>
      <c r="N2" s="17"/>
    </row>
    <row r="4" spans="1:14" ht="16.5" customHeight="1" x14ac:dyDescent="0.3">
      <c r="A4" s="138" t="s">
        <v>51</v>
      </c>
      <c r="B4" s="140" t="s">
        <v>68</v>
      </c>
      <c r="C4" s="140"/>
      <c r="D4" s="140"/>
      <c r="E4" s="140"/>
      <c r="F4" s="140"/>
      <c r="G4" s="140"/>
      <c r="H4" s="140"/>
      <c r="I4" s="141"/>
    </row>
    <row r="5" spans="1:14" x14ac:dyDescent="0.3">
      <c r="A5" s="139"/>
      <c r="B5" s="142" t="s">
        <v>18</v>
      </c>
      <c r="C5" s="142"/>
      <c r="D5" s="142"/>
      <c r="E5" s="142"/>
      <c r="F5" s="142"/>
      <c r="G5" s="142"/>
      <c r="H5" s="142"/>
      <c r="I5" s="143"/>
    </row>
    <row r="6" spans="1:14" x14ac:dyDescent="0.3">
      <c r="A6" t="s">
        <v>46</v>
      </c>
    </row>
    <row r="7" spans="1:14" x14ac:dyDescent="0.3">
      <c r="A7" s="144" t="s">
        <v>42</v>
      </c>
      <c r="B7" s="146" t="s">
        <v>9</v>
      </c>
      <c r="C7" s="148" t="s">
        <v>14</v>
      </c>
      <c r="D7" s="149"/>
      <c r="E7" s="149"/>
      <c r="F7" s="149" t="s">
        <v>40</v>
      </c>
      <c r="G7" s="149"/>
      <c r="H7" s="149"/>
      <c r="I7" s="150" t="s">
        <v>30</v>
      </c>
    </row>
    <row r="8" spans="1:14" ht="15.75" customHeight="1" x14ac:dyDescent="0.3">
      <c r="A8" s="145"/>
      <c r="B8" s="147"/>
      <c r="C8" s="16" t="s">
        <v>36</v>
      </c>
      <c r="D8" s="15" t="s">
        <v>3</v>
      </c>
      <c r="E8" s="14" t="s">
        <v>21</v>
      </c>
      <c r="F8" s="15" t="s">
        <v>20</v>
      </c>
      <c r="G8" s="15" t="s">
        <v>3</v>
      </c>
      <c r="H8" s="14" t="s">
        <v>21</v>
      </c>
      <c r="I8" s="151"/>
    </row>
    <row r="9" spans="1:14" x14ac:dyDescent="0.3">
      <c r="A9" s="96">
        <v>46082</v>
      </c>
      <c r="B9" s="97">
        <f>E9+H9</f>
        <v>0</v>
      </c>
      <c r="C9" s="97"/>
      <c r="D9" s="97"/>
      <c r="E9" s="100">
        <f t="shared" ref="E9:E35" si="0">SUM(C9:D9)</f>
        <v>0</v>
      </c>
      <c r="F9" s="99"/>
      <c r="G9" s="99"/>
      <c r="H9" s="95">
        <f>SUM(F9:G9)</f>
        <v>0</v>
      </c>
      <c r="I9" s="116" t="s">
        <v>34</v>
      </c>
      <c r="J9" s="108"/>
    </row>
    <row r="10" spans="1:14" x14ac:dyDescent="0.3">
      <c r="A10" s="96">
        <v>46083</v>
      </c>
      <c r="B10" s="97">
        <f t="shared" ref="B10:B35" si="1">E10+H10</f>
        <v>0</v>
      </c>
      <c r="C10" s="98"/>
      <c r="D10" s="98"/>
      <c r="E10" s="100">
        <f t="shared" si="0"/>
        <v>0</v>
      </c>
      <c r="F10" s="124"/>
      <c r="G10" s="124"/>
      <c r="H10" s="95">
        <f t="shared" ref="H10:H32" si="2">SUM(F10:G10)</f>
        <v>0</v>
      </c>
      <c r="I10" s="117" t="s">
        <v>4</v>
      </c>
      <c r="K10" s="110"/>
    </row>
    <row r="11" spans="1:14" x14ac:dyDescent="0.3">
      <c r="A11" s="96">
        <v>46084</v>
      </c>
      <c r="B11" s="97">
        <f t="shared" si="1"/>
        <v>363.79999999999995</v>
      </c>
      <c r="C11" s="98">
        <v>34</v>
      </c>
      <c r="D11" s="98">
        <v>19</v>
      </c>
      <c r="E11" s="100">
        <f t="shared" si="0"/>
        <v>53</v>
      </c>
      <c r="F11" s="99">
        <f>K11*0.6</f>
        <v>130.79999999999998</v>
      </c>
      <c r="G11" s="99">
        <f>L11*0.6</f>
        <v>180</v>
      </c>
      <c r="H11" s="95">
        <f t="shared" si="2"/>
        <v>310.79999999999995</v>
      </c>
      <c r="I11" s="115" t="s">
        <v>44</v>
      </c>
      <c r="K11" s="99">
        <v>218</v>
      </c>
      <c r="L11" s="99">
        <v>300</v>
      </c>
    </row>
    <row r="12" spans="1:14" x14ac:dyDescent="0.3">
      <c r="A12" s="96">
        <v>46085</v>
      </c>
      <c r="B12" s="97">
        <f t="shared" si="1"/>
        <v>309.39999999999998</v>
      </c>
      <c r="C12" s="98">
        <v>14</v>
      </c>
      <c r="D12" s="98">
        <v>14</v>
      </c>
      <c r="E12" s="100">
        <f t="shared" si="0"/>
        <v>28</v>
      </c>
      <c r="F12" s="99">
        <f t="shared" ref="F12:G35" si="3">K12*0.6</f>
        <v>120</v>
      </c>
      <c r="G12" s="99">
        <f t="shared" si="3"/>
        <v>161.4</v>
      </c>
      <c r="H12" s="95">
        <f>SUM(F12:G12)</f>
        <v>281.39999999999998</v>
      </c>
      <c r="I12" s="118" t="s">
        <v>27</v>
      </c>
      <c r="K12" s="99">
        <v>200</v>
      </c>
      <c r="L12" s="99">
        <v>269</v>
      </c>
    </row>
    <row r="13" spans="1:14" x14ac:dyDescent="0.3">
      <c r="A13" s="96">
        <v>46086</v>
      </c>
      <c r="B13" s="97">
        <f t="shared" si="1"/>
        <v>98</v>
      </c>
      <c r="C13" s="97">
        <v>11</v>
      </c>
      <c r="D13" s="97">
        <v>6</v>
      </c>
      <c r="E13" s="100">
        <f t="shared" si="0"/>
        <v>17</v>
      </c>
      <c r="F13" s="99">
        <f t="shared" si="3"/>
        <v>39</v>
      </c>
      <c r="G13" s="99">
        <f t="shared" si="3"/>
        <v>42</v>
      </c>
      <c r="H13" s="95">
        <f t="shared" si="2"/>
        <v>81</v>
      </c>
      <c r="I13" s="115" t="s">
        <v>10</v>
      </c>
      <c r="K13" s="99">
        <v>65</v>
      </c>
      <c r="L13" s="99">
        <v>70</v>
      </c>
    </row>
    <row r="14" spans="1:14" x14ac:dyDescent="0.3">
      <c r="A14" s="96">
        <v>46088</v>
      </c>
      <c r="B14" s="97">
        <f t="shared" si="1"/>
        <v>356.79999999999995</v>
      </c>
      <c r="C14" s="98">
        <v>41</v>
      </c>
      <c r="D14" s="98">
        <v>29</v>
      </c>
      <c r="E14" s="100">
        <f t="shared" si="0"/>
        <v>70</v>
      </c>
      <c r="F14" s="99">
        <f t="shared" si="3"/>
        <v>120</v>
      </c>
      <c r="G14" s="99">
        <f t="shared" si="3"/>
        <v>166.79999999999998</v>
      </c>
      <c r="H14" s="95">
        <f t="shared" si="2"/>
        <v>286.79999999999995</v>
      </c>
      <c r="I14" s="113" t="s">
        <v>58</v>
      </c>
      <c r="K14" s="99">
        <v>200</v>
      </c>
      <c r="L14" s="99">
        <v>278</v>
      </c>
    </row>
    <row r="15" spans="1:14" x14ac:dyDescent="0.3">
      <c r="A15" s="96">
        <v>46089</v>
      </c>
      <c r="B15" s="97">
        <f t="shared" si="1"/>
        <v>413.4</v>
      </c>
      <c r="C15" s="97">
        <v>43</v>
      </c>
      <c r="D15" s="97">
        <v>29</v>
      </c>
      <c r="E15" s="100">
        <f t="shared" si="0"/>
        <v>72</v>
      </c>
      <c r="F15" s="99">
        <f t="shared" si="3"/>
        <v>221.4</v>
      </c>
      <c r="G15" s="99">
        <f t="shared" si="3"/>
        <v>120</v>
      </c>
      <c r="H15" s="95">
        <f t="shared" si="2"/>
        <v>341.4</v>
      </c>
      <c r="I15" s="115" t="s">
        <v>73</v>
      </c>
      <c r="K15" s="97">
        <v>369</v>
      </c>
      <c r="L15" s="97">
        <v>200</v>
      </c>
    </row>
    <row r="16" spans="1:14" x14ac:dyDescent="0.3">
      <c r="A16" s="96">
        <v>46090</v>
      </c>
      <c r="B16" s="97">
        <f t="shared" si="1"/>
        <v>299.60000000000002</v>
      </c>
      <c r="C16" s="97">
        <v>14</v>
      </c>
      <c r="D16" s="97">
        <v>6</v>
      </c>
      <c r="E16" s="100">
        <f t="shared" si="0"/>
        <v>20</v>
      </c>
      <c r="F16" s="99">
        <f t="shared" si="3"/>
        <v>120</v>
      </c>
      <c r="G16" s="99">
        <f t="shared" si="3"/>
        <v>159.6</v>
      </c>
      <c r="H16" s="95">
        <f t="shared" si="2"/>
        <v>279.60000000000002</v>
      </c>
      <c r="I16" s="107" t="s">
        <v>71</v>
      </c>
      <c r="K16" s="97">
        <v>200</v>
      </c>
      <c r="L16" s="97">
        <v>266</v>
      </c>
    </row>
    <row r="17" spans="1:12" x14ac:dyDescent="0.3">
      <c r="A17" s="96">
        <v>46091</v>
      </c>
      <c r="B17" s="97">
        <f t="shared" si="1"/>
        <v>291.79999999999995</v>
      </c>
      <c r="C17" s="97">
        <v>13</v>
      </c>
      <c r="D17" s="97">
        <v>16</v>
      </c>
      <c r="E17" s="100">
        <f t="shared" si="0"/>
        <v>29</v>
      </c>
      <c r="F17" s="99">
        <f t="shared" si="3"/>
        <v>142.79999999999998</v>
      </c>
      <c r="G17" s="99">
        <f t="shared" si="3"/>
        <v>120</v>
      </c>
      <c r="H17" s="95">
        <f t="shared" si="2"/>
        <v>262.79999999999995</v>
      </c>
      <c r="I17" s="115" t="s">
        <v>45</v>
      </c>
      <c r="K17" s="99">
        <v>238</v>
      </c>
      <c r="L17" s="99">
        <v>200</v>
      </c>
    </row>
    <row r="18" spans="1:12" x14ac:dyDescent="0.3">
      <c r="A18" s="96">
        <v>46092</v>
      </c>
      <c r="B18" s="97">
        <f t="shared" si="1"/>
        <v>260.2</v>
      </c>
      <c r="C18" s="101">
        <v>10</v>
      </c>
      <c r="D18" s="98">
        <v>6</v>
      </c>
      <c r="E18" s="100">
        <f t="shared" si="0"/>
        <v>16</v>
      </c>
      <c r="F18" s="99">
        <f t="shared" si="3"/>
        <v>124.19999999999999</v>
      </c>
      <c r="G18" s="99">
        <f t="shared" si="3"/>
        <v>120</v>
      </c>
      <c r="H18" s="95">
        <f t="shared" si="2"/>
        <v>244.2</v>
      </c>
      <c r="I18" s="119" t="s">
        <v>69</v>
      </c>
      <c r="K18" s="99">
        <v>207</v>
      </c>
      <c r="L18" s="99">
        <v>200</v>
      </c>
    </row>
    <row r="19" spans="1:12" s="94" customFormat="1" x14ac:dyDescent="0.3">
      <c r="A19" s="96">
        <v>46093</v>
      </c>
      <c r="B19" s="97">
        <f t="shared" si="1"/>
        <v>111.19999999999999</v>
      </c>
      <c r="C19" s="97">
        <v>10</v>
      </c>
      <c r="D19" s="97">
        <v>4</v>
      </c>
      <c r="E19" s="100">
        <f t="shared" si="0"/>
        <v>14</v>
      </c>
      <c r="F19" s="99">
        <f t="shared" si="3"/>
        <v>48</v>
      </c>
      <c r="G19" s="99">
        <f t="shared" si="3"/>
        <v>49.199999999999996</v>
      </c>
      <c r="H19" s="95">
        <f t="shared" si="2"/>
        <v>97.199999999999989</v>
      </c>
      <c r="I19" s="120" t="s">
        <v>13</v>
      </c>
      <c r="J19" s="111"/>
      <c r="K19" s="97">
        <v>80</v>
      </c>
      <c r="L19" s="97">
        <v>82</v>
      </c>
    </row>
    <row r="20" spans="1:12" x14ac:dyDescent="0.3">
      <c r="A20" s="96">
        <v>46095</v>
      </c>
      <c r="B20" s="97">
        <f t="shared" si="1"/>
        <v>339.4</v>
      </c>
      <c r="C20" s="97">
        <v>30</v>
      </c>
      <c r="D20" s="97">
        <v>19</v>
      </c>
      <c r="E20" s="100">
        <f t="shared" si="0"/>
        <v>49</v>
      </c>
      <c r="F20" s="99">
        <f t="shared" si="3"/>
        <v>170.4</v>
      </c>
      <c r="G20" s="99">
        <f t="shared" si="3"/>
        <v>120</v>
      </c>
      <c r="H20" s="95">
        <f t="shared" si="2"/>
        <v>290.39999999999998</v>
      </c>
      <c r="I20" s="115" t="s">
        <v>63</v>
      </c>
      <c r="K20" s="97">
        <v>284</v>
      </c>
      <c r="L20" s="97">
        <v>200</v>
      </c>
    </row>
    <row r="21" spans="1:12" x14ac:dyDescent="0.3">
      <c r="A21" s="96">
        <v>46096</v>
      </c>
      <c r="B21" s="97">
        <f t="shared" si="1"/>
        <v>326.39999999999998</v>
      </c>
      <c r="C21" s="97">
        <v>33</v>
      </c>
      <c r="D21" s="97">
        <v>18</v>
      </c>
      <c r="E21" s="100">
        <f t="shared" si="0"/>
        <v>51</v>
      </c>
      <c r="F21" s="99">
        <f t="shared" si="3"/>
        <v>155.4</v>
      </c>
      <c r="G21" s="99">
        <f t="shared" si="3"/>
        <v>120</v>
      </c>
      <c r="H21" s="95">
        <f t="shared" si="2"/>
        <v>275.39999999999998</v>
      </c>
      <c r="I21" s="121" t="s">
        <v>55</v>
      </c>
      <c r="K21" s="97">
        <v>259</v>
      </c>
      <c r="L21" s="97">
        <v>200</v>
      </c>
    </row>
    <row r="22" spans="1:12" s="69" customFormat="1" x14ac:dyDescent="0.3">
      <c r="A22" s="96">
        <v>46097</v>
      </c>
      <c r="B22" s="97">
        <f t="shared" si="1"/>
        <v>283.39999999999998</v>
      </c>
      <c r="C22" s="97">
        <v>16</v>
      </c>
      <c r="D22" s="97">
        <v>13</v>
      </c>
      <c r="E22" s="100">
        <f t="shared" si="0"/>
        <v>29</v>
      </c>
      <c r="F22" s="99">
        <f t="shared" si="3"/>
        <v>127.19999999999999</v>
      </c>
      <c r="G22" s="99">
        <f t="shared" si="3"/>
        <v>127.19999999999999</v>
      </c>
      <c r="H22" s="95">
        <f t="shared" si="2"/>
        <v>254.39999999999998</v>
      </c>
      <c r="I22" s="115" t="s">
        <v>60</v>
      </c>
      <c r="K22" s="97">
        <v>212</v>
      </c>
      <c r="L22" s="97">
        <v>212</v>
      </c>
    </row>
    <row r="23" spans="1:12" s="69" customFormat="1" x14ac:dyDescent="0.3">
      <c r="A23" s="96">
        <v>46098</v>
      </c>
      <c r="B23" s="97">
        <f t="shared" si="1"/>
        <v>327</v>
      </c>
      <c r="C23" s="97">
        <v>24</v>
      </c>
      <c r="D23" s="97">
        <v>6</v>
      </c>
      <c r="E23" s="100">
        <f t="shared" si="0"/>
        <v>30</v>
      </c>
      <c r="F23" s="99">
        <f t="shared" si="3"/>
        <v>147</v>
      </c>
      <c r="G23" s="99">
        <f t="shared" si="3"/>
        <v>150</v>
      </c>
      <c r="H23" s="95">
        <f t="shared" si="2"/>
        <v>297</v>
      </c>
      <c r="I23" s="107" t="s">
        <v>57</v>
      </c>
      <c r="K23" s="97">
        <v>245</v>
      </c>
      <c r="L23" s="97">
        <v>250</v>
      </c>
    </row>
    <row r="24" spans="1:12" s="69" customFormat="1" x14ac:dyDescent="0.3">
      <c r="A24" s="96">
        <v>46099</v>
      </c>
      <c r="B24" s="97">
        <f t="shared" si="1"/>
        <v>273.79999999999995</v>
      </c>
      <c r="C24" s="97">
        <v>6</v>
      </c>
      <c r="D24" s="97">
        <v>8</v>
      </c>
      <c r="E24" s="100">
        <f t="shared" si="0"/>
        <v>14</v>
      </c>
      <c r="F24" s="99">
        <f t="shared" si="3"/>
        <v>120</v>
      </c>
      <c r="G24" s="99">
        <f t="shared" si="3"/>
        <v>139.79999999999998</v>
      </c>
      <c r="H24" s="95">
        <f t="shared" si="2"/>
        <v>259.79999999999995</v>
      </c>
      <c r="I24" s="122" t="s">
        <v>27</v>
      </c>
      <c r="K24" s="97">
        <v>200</v>
      </c>
      <c r="L24" s="97">
        <v>233</v>
      </c>
    </row>
    <row r="25" spans="1:12" s="94" customFormat="1" x14ac:dyDescent="0.3">
      <c r="A25" s="96">
        <v>46100</v>
      </c>
      <c r="B25" s="97">
        <f t="shared" si="1"/>
        <v>132.80000000000001</v>
      </c>
      <c r="C25" s="97">
        <v>15</v>
      </c>
      <c r="D25" s="97">
        <v>5</v>
      </c>
      <c r="E25" s="100">
        <f t="shared" si="0"/>
        <v>20</v>
      </c>
      <c r="F25" s="99">
        <f t="shared" si="3"/>
        <v>58.8</v>
      </c>
      <c r="G25" s="99">
        <f t="shared" si="3"/>
        <v>54</v>
      </c>
      <c r="H25" s="95">
        <f t="shared" si="2"/>
        <v>112.8</v>
      </c>
      <c r="I25" s="115" t="s">
        <v>12</v>
      </c>
      <c r="K25" s="97">
        <v>98</v>
      </c>
      <c r="L25" s="97">
        <v>90</v>
      </c>
    </row>
    <row r="26" spans="1:12" s="94" customFormat="1" x14ac:dyDescent="0.3">
      <c r="A26" s="96">
        <v>46102</v>
      </c>
      <c r="B26" s="97">
        <f t="shared" si="1"/>
        <v>564.79999999999995</v>
      </c>
      <c r="C26" s="97">
        <v>33</v>
      </c>
      <c r="D26" s="97">
        <v>20</v>
      </c>
      <c r="E26" s="100">
        <f t="shared" si="0"/>
        <v>53</v>
      </c>
      <c r="F26" s="99">
        <f t="shared" si="3"/>
        <v>240</v>
      </c>
      <c r="G26" s="99">
        <f t="shared" si="3"/>
        <v>271.8</v>
      </c>
      <c r="H26" s="95">
        <f t="shared" si="2"/>
        <v>511.8</v>
      </c>
      <c r="I26" s="115" t="s">
        <v>53</v>
      </c>
      <c r="K26" s="97">
        <v>400</v>
      </c>
      <c r="L26" s="97">
        <v>453</v>
      </c>
    </row>
    <row r="27" spans="1:12" s="94" customFormat="1" x14ac:dyDescent="0.3">
      <c r="A27" s="96">
        <v>46103</v>
      </c>
      <c r="B27" s="97">
        <f t="shared" si="1"/>
        <v>297.2</v>
      </c>
      <c r="C27" s="97">
        <v>26</v>
      </c>
      <c r="D27" s="97">
        <v>18</v>
      </c>
      <c r="E27" s="100">
        <f t="shared" si="0"/>
        <v>44</v>
      </c>
      <c r="F27" s="99">
        <f t="shared" si="3"/>
        <v>120</v>
      </c>
      <c r="G27" s="99">
        <f t="shared" si="3"/>
        <v>133.19999999999999</v>
      </c>
      <c r="H27" s="95">
        <f t="shared" si="2"/>
        <v>253.2</v>
      </c>
      <c r="I27" s="109" t="s">
        <v>72</v>
      </c>
      <c r="K27" s="97">
        <v>200</v>
      </c>
      <c r="L27" s="97">
        <v>222</v>
      </c>
    </row>
    <row r="28" spans="1:12" s="94" customFormat="1" x14ac:dyDescent="0.3">
      <c r="A28" s="96">
        <v>46104</v>
      </c>
      <c r="B28" s="97">
        <f t="shared" si="1"/>
        <v>341.6</v>
      </c>
      <c r="C28" s="97">
        <v>15</v>
      </c>
      <c r="D28" s="97">
        <v>8</v>
      </c>
      <c r="E28" s="100">
        <f t="shared" si="0"/>
        <v>23</v>
      </c>
      <c r="F28" s="99">
        <f t="shared" si="3"/>
        <v>156</v>
      </c>
      <c r="G28" s="99">
        <f t="shared" si="3"/>
        <v>162.6</v>
      </c>
      <c r="H28" s="95">
        <f t="shared" si="2"/>
        <v>318.60000000000002</v>
      </c>
      <c r="I28" s="122" t="s">
        <v>7</v>
      </c>
      <c r="K28" s="97">
        <v>260</v>
      </c>
      <c r="L28" s="97">
        <v>271</v>
      </c>
    </row>
    <row r="29" spans="1:12" s="94" customFormat="1" x14ac:dyDescent="0.3">
      <c r="A29" s="96">
        <v>46105</v>
      </c>
      <c r="B29" s="97">
        <f t="shared" si="1"/>
        <v>362</v>
      </c>
      <c r="C29" s="97">
        <v>32</v>
      </c>
      <c r="D29" s="97">
        <v>15</v>
      </c>
      <c r="E29" s="100">
        <f t="shared" si="0"/>
        <v>47</v>
      </c>
      <c r="F29" s="99">
        <f t="shared" si="3"/>
        <v>156</v>
      </c>
      <c r="G29" s="99">
        <f t="shared" si="3"/>
        <v>159</v>
      </c>
      <c r="H29" s="95">
        <f t="shared" si="2"/>
        <v>315</v>
      </c>
      <c r="I29" s="115" t="s">
        <v>62</v>
      </c>
      <c r="K29" s="97">
        <v>260</v>
      </c>
      <c r="L29" s="97">
        <v>265</v>
      </c>
    </row>
    <row r="30" spans="1:12" s="94" customFormat="1" x14ac:dyDescent="0.3">
      <c r="A30" s="96">
        <v>46106</v>
      </c>
      <c r="B30" s="97">
        <f t="shared" si="1"/>
        <v>263</v>
      </c>
      <c r="C30" s="97">
        <v>18</v>
      </c>
      <c r="D30" s="97">
        <v>14</v>
      </c>
      <c r="E30" s="100">
        <f t="shared" si="0"/>
        <v>32</v>
      </c>
      <c r="F30" s="99">
        <f t="shared" si="3"/>
        <v>111</v>
      </c>
      <c r="G30" s="99">
        <f t="shared" si="3"/>
        <v>120</v>
      </c>
      <c r="H30" s="95">
        <f t="shared" si="2"/>
        <v>231</v>
      </c>
      <c r="I30" s="114" t="s">
        <v>64</v>
      </c>
      <c r="J30" s="112"/>
      <c r="K30" s="97">
        <v>185</v>
      </c>
      <c r="L30" s="97">
        <v>200</v>
      </c>
    </row>
    <row r="31" spans="1:12" s="94" customFormat="1" x14ac:dyDescent="0.3">
      <c r="A31" s="96">
        <v>46107</v>
      </c>
      <c r="B31" s="97">
        <f t="shared" si="1"/>
        <v>388</v>
      </c>
      <c r="C31" s="97">
        <v>21</v>
      </c>
      <c r="D31" s="97">
        <v>10</v>
      </c>
      <c r="E31" s="100">
        <f t="shared" si="0"/>
        <v>31</v>
      </c>
      <c r="F31" s="99">
        <f t="shared" si="3"/>
        <v>177</v>
      </c>
      <c r="G31" s="99">
        <f t="shared" si="3"/>
        <v>180</v>
      </c>
      <c r="H31" s="95">
        <f t="shared" si="2"/>
        <v>357</v>
      </c>
      <c r="I31" s="115" t="s">
        <v>61</v>
      </c>
      <c r="K31" s="97">
        <v>295</v>
      </c>
      <c r="L31" s="97">
        <v>300</v>
      </c>
    </row>
    <row r="32" spans="1:12" s="94" customFormat="1" x14ac:dyDescent="0.3">
      <c r="A32" s="96">
        <v>46109</v>
      </c>
      <c r="B32" s="97">
        <f t="shared" si="1"/>
        <v>263.2</v>
      </c>
      <c r="C32" s="97">
        <v>29</v>
      </c>
      <c r="D32" s="97">
        <v>17</v>
      </c>
      <c r="E32" s="100">
        <f t="shared" si="0"/>
        <v>46</v>
      </c>
      <c r="F32" s="99">
        <f t="shared" si="3"/>
        <v>108</v>
      </c>
      <c r="G32" s="99">
        <f t="shared" si="3"/>
        <v>109.2</v>
      </c>
      <c r="H32" s="95">
        <f t="shared" si="2"/>
        <v>217.2</v>
      </c>
      <c r="I32" s="115" t="s">
        <v>59</v>
      </c>
      <c r="K32" s="97">
        <v>180</v>
      </c>
      <c r="L32" s="97">
        <v>182</v>
      </c>
    </row>
    <row r="33" spans="1:12" s="69" customFormat="1" x14ac:dyDescent="0.3">
      <c r="A33" s="96">
        <v>46110</v>
      </c>
      <c r="B33" s="97">
        <f t="shared" si="1"/>
        <v>344.4</v>
      </c>
      <c r="C33" s="97">
        <v>31</v>
      </c>
      <c r="D33" s="97">
        <v>20</v>
      </c>
      <c r="E33" s="100">
        <f t="shared" si="0"/>
        <v>51</v>
      </c>
      <c r="F33" s="99">
        <f t="shared" si="3"/>
        <v>120</v>
      </c>
      <c r="G33" s="99">
        <f t="shared" si="3"/>
        <v>173.4</v>
      </c>
      <c r="H33" s="95">
        <f>SUM(F33:G33)</f>
        <v>293.39999999999998</v>
      </c>
      <c r="I33" s="123" t="s">
        <v>8</v>
      </c>
      <c r="K33" s="97">
        <v>200</v>
      </c>
      <c r="L33" s="97">
        <v>289</v>
      </c>
    </row>
    <row r="34" spans="1:12" s="69" customFormat="1" x14ac:dyDescent="0.3">
      <c r="A34" s="96">
        <v>46111</v>
      </c>
      <c r="B34" s="97">
        <f t="shared" si="1"/>
        <v>353</v>
      </c>
      <c r="C34" s="97">
        <v>12</v>
      </c>
      <c r="D34" s="97">
        <v>8</v>
      </c>
      <c r="E34" s="100">
        <f t="shared" si="0"/>
        <v>20</v>
      </c>
      <c r="F34" s="99">
        <f t="shared" si="3"/>
        <v>150</v>
      </c>
      <c r="G34" s="99">
        <f t="shared" si="3"/>
        <v>183</v>
      </c>
      <c r="H34" s="95">
        <f t="shared" ref="H34:H35" si="4">SUM(F34:G34)</f>
        <v>333</v>
      </c>
      <c r="I34" s="123" t="s">
        <v>7</v>
      </c>
      <c r="K34" s="97">
        <v>250</v>
      </c>
      <c r="L34" s="97">
        <v>305</v>
      </c>
    </row>
    <row r="35" spans="1:12" s="94" customFormat="1" x14ac:dyDescent="0.3">
      <c r="A35" s="96">
        <v>46112</v>
      </c>
      <c r="B35" s="97">
        <f t="shared" si="1"/>
        <v>279.2</v>
      </c>
      <c r="C35" s="97">
        <v>15</v>
      </c>
      <c r="D35" s="97">
        <v>11</v>
      </c>
      <c r="E35" s="100">
        <f t="shared" si="0"/>
        <v>26</v>
      </c>
      <c r="F35" s="99">
        <f t="shared" si="3"/>
        <v>120</v>
      </c>
      <c r="G35" s="99">
        <f t="shared" si="3"/>
        <v>133.19999999999999</v>
      </c>
      <c r="H35" s="95">
        <f t="shared" si="4"/>
        <v>253.2</v>
      </c>
      <c r="I35" s="123" t="s">
        <v>70</v>
      </c>
      <c r="K35" s="97">
        <v>200</v>
      </c>
      <c r="L35" s="97">
        <v>222</v>
      </c>
    </row>
    <row r="36" spans="1:12" x14ac:dyDescent="0.3">
      <c r="A36" s="24" t="s">
        <v>15</v>
      </c>
      <c r="B36" s="25">
        <f t="shared" ref="B36:H36" si="5">SUM(B9:B35)</f>
        <v>7643.4</v>
      </c>
      <c r="C36" s="25">
        <f t="shared" si="5"/>
        <v>546</v>
      </c>
      <c r="D36" s="25">
        <f t="shared" si="5"/>
        <v>339</v>
      </c>
      <c r="E36" s="25">
        <f t="shared" si="5"/>
        <v>885</v>
      </c>
      <c r="F36" s="25">
        <f t="shared" si="5"/>
        <v>3303</v>
      </c>
      <c r="G36" s="25">
        <f t="shared" si="5"/>
        <v>3455.3999999999996</v>
      </c>
      <c r="H36" s="25">
        <f t="shared" si="5"/>
        <v>6758.4</v>
      </c>
      <c r="I36" s="103"/>
    </row>
    <row r="37" spans="1:12" x14ac:dyDescent="0.3">
      <c r="A37" t="s">
        <v>56</v>
      </c>
      <c r="I37" s="104"/>
    </row>
    <row r="38" spans="1:12" x14ac:dyDescent="0.3">
      <c r="A38" s="152" t="s">
        <v>31</v>
      </c>
      <c r="B38" s="154" t="s">
        <v>5</v>
      </c>
      <c r="C38" s="156" t="s">
        <v>14</v>
      </c>
      <c r="D38" s="157"/>
      <c r="E38" s="157"/>
      <c r="F38" s="157" t="s">
        <v>40</v>
      </c>
      <c r="G38" s="157"/>
      <c r="H38" s="157"/>
      <c r="I38" s="158" t="s">
        <v>30</v>
      </c>
    </row>
    <row r="39" spans="1:12" x14ac:dyDescent="0.3">
      <c r="A39" s="153"/>
      <c r="B39" s="155"/>
      <c r="C39" s="11" t="s">
        <v>20</v>
      </c>
      <c r="D39" s="15" t="s">
        <v>3</v>
      </c>
      <c r="E39" s="10" t="s">
        <v>21</v>
      </c>
      <c r="F39" s="9" t="s">
        <v>20</v>
      </c>
      <c r="G39" s="15" t="s">
        <v>3</v>
      </c>
      <c r="H39" s="9" t="s">
        <v>21</v>
      </c>
      <c r="I39" s="159"/>
    </row>
    <row r="40" spans="1:12" x14ac:dyDescent="0.3">
      <c r="A40" s="54" t="s">
        <v>35</v>
      </c>
      <c r="B40" s="5">
        <f t="shared" ref="B40:B49" si="6">SUM(E40+H40)</f>
        <v>8139</v>
      </c>
      <c r="C40" s="4">
        <v>508</v>
      </c>
      <c r="D40" s="3">
        <v>291</v>
      </c>
      <c r="E40" s="8">
        <f t="shared" ref="E40:E50" si="7">SUM(C40:D40)</f>
        <v>799</v>
      </c>
      <c r="F40" s="2">
        <v>3382</v>
      </c>
      <c r="G40" s="2">
        <v>3958</v>
      </c>
      <c r="H40" s="8">
        <f>SUM(F40:G40)</f>
        <v>7340</v>
      </c>
      <c r="I40" s="87"/>
    </row>
    <row r="41" spans="1:12" x14ac:dyDescent="0.3">
      <c r="A41" s="54" t="s">
        <v>32</v>
      </c>
      <c r="B41" s="5">
        <f t="shared" si="6"/>
        <v>9498</v>
      </c>
      <c r="C41" s="4">
        <v>460</v>
      </c>
      <c r="D41" s="3">
        <v>319</v>
      </c>
      <c r="E41" s="8">
        <f t="shared" si="7"/>
        <v>779</v>
      </c>
      <c r="F41" s="19">
        <v>4242</v>
      </c>
      <c r="G41" s="5">
        <v>4477</v>
      </c>
      <c r="H41" s="8">
        <f t="shared" ref="H41:H42" si="8">SUM(F41:G41)</f>
        <v>8719</v>
      </c>
      <c r="I41" s="87"/>
    </row>
    <row r="42" spans="1:12" x14ac:dyDescent="0.3">
      <c r="A42" s="54" t="s">
        <v>33</v>
      </c>
      <c r="B42" s="5">
        <f t="shared" si="6"/>
        <v>7643</v>
      </c>
      <c r="C42" s="13">
        <v>546</v>
      </c>
      <c r="D42" s="12">
        <v>339</v>
      </c>
      <c r="E42" s="8">
        <f t="shared" si="7"/>
        <v>885</v>
      </c>
      <c r="F42" s="12">
        <v>3303</v>
      </c>
      <c r="G42" s="12">
        <v>3455</v>
      </c>
      <c r="H42" s="8">
        <f t="shared" si="8"/>
        <v>6758</v>
      </c>
      <c r="I42" s="60"/>
    </row>
    <row r="43" spans="1:12" x14ac:dyDescent="0.3">
      <c r="A43" s="54" t="s">
        <v>41</v>
      </c>
      <c r="B43" s="5">
        <f t="shared" si="6"/>
        <v>0</v>
      </c>
      <c r="C43" s="21"/>
      <c r="D43" s="19"/>
      <c r="E43" s="8">
        <f t="shared" si="7"/>
        <v>0</v>
      </c>
      <c r="F43" s="19"/>
      <c r="G43" s="19"/>
      <c r="H43" s="20">
        <f>SUM(F43:G43)</f>
        <v>0</v>
      </c>
      <c r="I43" s="60"/>
    </row>
    <row r="44" spans="1:12" x14ac:dyDescent="0.3">
      <c r="A44" s="54" t="s">
        <v>23</v>
      </c>
      <c r="B44" s="76">
        <f t="shared" si="6"/>
        <v>0</v>
      </c>
      <c r="C44" s="71"/>
      <c r="D44" s="70"/>
      <c r="E44" s="8">
        <f t="shared" si="7"/>
        <v>0</v>
      </c>
      <c r="F44" s="72"/>
      <c r="G44" s="72"/>
      <c r="H44" s="73">
        <f>SUM(F44:G44)</f>
        <v>0</v>
      </c>
      <c r="I44" s="60"/>
    </row>
    <row r="45" spans="1:12" x14ac:dyDescent="0.3">
      <c r="A45" s="54" t="s">
        <v>24</v>
      </c>
      <c r="B45" s="76">
        <f t="shared" si="6"/>
        <v>0</v>
      </c>
      <c r="C45" s="21"/>
      <c r="D45" s="19"/>
      <c r="E45" s="8">
        <f t="shared" si="7"/>
        <v>0</v>
      </c>
      <c r="F45" s="19"/>
      <c r="G45" s="19"/>
      <c r="H45" s="73">
        <f>SUM(F45:G45)</f>
        <v>0</v>
      </c>
      <c r="I45" s="60"/>
    </row>
    <row r="46" spans="1:12" x14ac:dyDescent="0.3">
      <c r="A46" s="54" t="s">
        <v>26</v>
      </c>
      <c r="B46" s="76">
        <f t="shared" si="6"/>
        <v>0</v>
      </c>
      <c r="C46" s="4"/>
      <c r="D46" s="3"/>
      <c r="E46" s="8">
        <f t="shared" si="7"/>
        <v>0</v>
      </c>
      <c r="F46" s="2"/>
      <c r="G46" s="2"/>
      <c r="H46" s="73">
        <f t="shared" ref="H46:H50" si="9">SUM(F46:G46)</f>
        <v>0</v>
      </c>
      <c r="I46" s="87"/>
    </row>
    <row r="47" spans="1:12" x14ac:dyDescent="0.3">
      <c r="A47" s="54" t="s">
        <v>19</v>
      </c>
      <c r="B47" s="5">
        <f t="shared" si="6"/>
        <v>0</v>
      </c>
      <c r="C47" s="4"/>
      <c r="D47" s="3"/>
      <c r="E47" s="8">
        <f t="shared" si="7"/>
        <v>0</v>
      </c>
      <c r="F47" s="2"/>
      <c r="G47" s="2"/>
      <c r="H47" s="8">
        <f t="shared" si="9"/>
        <v>0</v>
      </c>
      <c r="I47" s="87"/>
    </row>
    <row r="48" spans="1:12" x14ac:dyDescent="0.3">
      <c r="A48" s="54" t="s">
        <v>39</v>
      </c>
      <c r="B48" s="76">
        <f t="shared" si="6"/>
        <v>0</v>
      </c>
      <c r="C48" s="4"/>
      <c r="D48" s="3"/>
      <c r="E48" s="8">
        <f t="shared" si="7"/>
        <v>0</v>
      </c>
      <c r="F48" s="2"/>
      <c r="G48" s="2"/>
      <c r="H48" s="8">
        <f t="shared" si="9"/>
        <v>0</v>
      </c>
      <c r="I48" s="87"/>
    </row>
    <row r="49" spans="1:9" x14ac:dyDescent="0.3">
      <c r="A49" s="54" t="s">
        <v>28</v>
      </c>
      <c r="B49" s="76">
        <f t="shared" si="6"/>
        <v>0</v>
      </c>
      <c r="C49" s="4"/>
      <c r="D49" s="3"/>
      <c r="E49" s="8">
        <f t="shared" si="7"/>
        <v>0</v>
      </c>
      <c r="F49" s="2"/>
      <c r="G49" s="2"/>
      <c r="H49" s="8">
        <f t="shared" si="9"/>
        <v>0</v>
      </c>
      <c r="I49" s="87"/>
    </row>
    <row r="50" spans="1:9" x14ac:dyDescent="0.3">
      <c r="A50" s="54" t="s">
        <v>43</v>
      </c>
      <c r="B50" s="5">
        <f>SUM(E50+H50)</f>
        <v>0</v>
      </c>
      <c r="C50" s="4"/>
      <c r="D50" s="3"/>
      <c r="E50" s="8">
        <f t="shared" si="7"/>
        <v>0</v>
      </c>
      <c r="F50" s="2"/>
      <c r="G50" s="2"/>
      <c r="H50" s="8">
        <f t="shared" si="9"/>
        <v>0</v>
      </c>
      <c r="I50" s="87"/>
    </row>
    <row r="51" spans="1:9" x14ac:dyDescent="0.3">
      <c r="A51" s="36" t="s">
        <v>29</v>
      </c>
      <c r="B51" s="26">
        <f>SUM(E51+H51)</f>
        <v>0</v>
      </c>
      <c r="C51" s="27"/>
      <c r="D51" s="28"/>
      <c r="E51" s="8">
        <f>SUM(C51:D51)</f>
        <v>0</v>
      </c>
      <c r="F51" s="30"/>
      <c r="G51" s="30"/>
      <c r="H51" s="29">
        <f>SUM(F51:G51)</f>
        <v>0</v>
      </c>
      <c r="I51" s="105"/>
    </row>
    <row r="52" spans="1:9" ht="19.5" customHeight="1" x14ac:dyDescent="0.3">
      <c r="A52" s="31" t="s">
        <v>50</v>
      </c>
      <c r="B52" s="35">
        <f>SUM(B40:B51)</f>
        <v>25280</v>
      </c>
      <c r="C52" s="34">
        <f>SUM(C40:C51)</f>
        <v>1514</v>
      </c>
      <c r="D52" s="34">
        <f t="shared" ref="D52:G52" si="10">SUM(D40:D51)</f>
        <v>949</v>
      </c>
      <c r="E52" s="34">
        <f t="shared" si="10"/>
        <v>2463</v>
      </c>
      <c r="F52" s="34">
        <f t="shared" si="10"/>
        <v>10927</v>
      </c>
      <c r="G52" s="34">
        <f t="shared" si="10"/>
        <v>11890</v>
      </c>
      <c r="H52" s="59">
        <f>SUM(H40:H51)</f>
        <v>22817</v>
      </c>
      <c r="I52" s="106"/>
    </row>
    <row r="53" spans="1:9" x14ac:dyDescent="0.3">
      <c r="A53" t="s">
        <v>16</v>
      </c>
    </row>
    <row r="54" spans="1:9" x14ac:dyDescent="0.3">
      <c r="A54" s="144" t="s">
        <v>31</v>
      </c>
      <c r="B54" s="160" t="s">
        <v>11</v>
      </c>
      <c r="C54" s="162" t="s">
        <v>6</v>
      </c>
      <c r="D54" s="163"/>
      <c r="E54" s="156"/>
      <c r="F54" s="164" t="s">
        <v>30</v>
      </c>
    </row>
    <row r="55" spans="1:9" x14ac:dyDescent="0.3">
      <c r="A55" s="145"/>
      <c r="B55" s="161"/>
      <c r="C55" s="7" t="s">
        <v>20</v>
      </c>
      <c r="D55" s="15" t="s">
        <v>3</v>
      </c>
      <c r="E55" s="6" t="s">
        <v>37</v>
      </c>
      <c r="F55" s="155"/>
    </row>
    <row r="56" spans="1:9" x14ac:dyDescent="0.3">
      <c r="A56" s="22" t="s">
        <v>35</v>
      </c>
      <c r="B56" s="5">
        <f t="shared" ref="B56:B67" si="11">SUM(C56:D56)</f>
        <v>4028</v>
      </c>
      <c r="C56" s="4">
        <v>2325</v>
      </c>
      <c r="D56" s="3">
        <v>1703</v>
      </c>
      <c r="E56" s="2"/>
      <c r="F56" s="87"/>
    </row>
    <row r="57" spans="1:9" x14ac:dyDescent="0.3">
      <c r="A57" s="22" t="s">
        <v>32</v>
      </c>
      <c r="B57" s="5">
        <f t="shared" si="11"/>
        <v>3789</v>
      </c>
      <c r="C57" s="4">
        <v>2126</v>
      </c>
      <c r="D57" s="3">
        <v>1663</v>
      </c>
      <c r="E57" s="2"/>
      <c r="F57" s="1"/>
    </row>
    <row r="58" spans="1:9" x14ac:dyDescent="0.3">
      <c r="A58" s="22" t="s">
        <v>33</v>
      </c>
      <c r="B58" s="76">
        <f t="shared" si="11"/>
        <v>4101</v>
      </c>
      <c r="C58" s="4">
        <v>2429</v>
      </c>
      <c r="D58" s="3">
        <v>1672</v>
      </c>
      <c r="E58" s="2"/>
      <c r="F58" s="60"/>
    </row>
    <row r="59" spans="1:9" x14ac:dyDescent="0.3">
      <c r="A59" s="22" t="s">
        <v>41</v>
      </c>
      <c r="B59" s="76">
        <f t="shared" si="11"/>
        <v>0</v>
      </c>
      <c r="C59" s="4"/>
      <c r="D59" s="3"/>
      <c r="E59" s="2"/>
      <c r="F59" s="1"/>
    </row>
    <row r="60" spans="1:9" x14ac:dyDescent="0.3">
      <c r="A60" s="22" t="s">
        <v>23</v>
      </c>
      <c r="B60" s="76">
        <f t="shared" si="11"/>
        <v>0</v>
      </c>
      <c r="C60" s="75"/>
      <c r="D60" s="74"/>
      <c r="E60" s="2"/>
      <c r="F60" s="1"/>
    </row>
    <row r="61" spans="1:9" x14ac:dyDescent="0.3">
      <c r="A61" s="22" t="s">
        <v>24</v>
      </c>
      <c r="B61" s="76">
        <f t="shared" si="11"/>
        <v>0</v>
      </c>
      <c r="C61" s="4"/>
      <c r="D61" s="3"/>
      <c r="E61" s="2"/>
      <c r="F61" s="1"/>
    </row>
    <row r="62" spans="1:9" x14ac:dyDescent="0.3">
      <c r="A62" s="22" t="s">
        <v>26</v>
      </c>
      <c r="B62" s="76">
        <f t="shared" si="11"/>
        <v>0</v>
      </c>
      <c r="C62" s="4"/>
      <c r="D62" s="3"/>
      <c r="E62" s="2"/>
      <c r="F62" s="87"/>
    </row>
    <row r="63" spans="1:9" x14ac:dyDescent="0.3">
      <c r="A63" s="22" t="s">
        <v>19</v>
      </c>
      <c r="B63" s="76">
        <f t="shared" si="11"/>
        <v>0</v>
      </c>
      <c r="C63" s="4"/>
      <c r="D63" s="3"/>
      <c r="E63" s="2"/>
      <c r="F63" s="1"/>
    </row>
    <row r="64" spans="1:9" x14ac:dyDescent="0.3">
      <c r="A64" s="22" t="s">
        <v>39</v>
      </c>
      <c r="B64" s="76">
        <f t="shared" si="11"/>
        <v>0</v>
      </c>
      <c r="C64" s="4"/>
      <c r="D64" s="3"/>
      <c r="E64" s="2"/>
      <c r="F64" s="1"/>
    </row>
    <row r="65" spans="1:6" x14ac:dyDescent="0.3">
      <c r="A65" s="22" t="s">
        <v>28</v>
      </c>
      <c r="B65" s="76">
        <f t="shared" si="11"/>
        <v>0</v>
      </c>
      <c r="C65" s="4"/>
      <c r="D65" s="3"/>
      <c r="E65" s="2"/>
      <c r="F65" s="1"/>
    </row>
    <row r="66" spans="1:6" x14ac:dyDescent="0.3">
      <c r="A66" s="22" t="s">
        <v>43</v>
      </c>
      <c r="B66" s="76">
        <f t="shared" si="11"/>
        <v>0</v>
      </c>
      <c r="C66" s="4"/>
      <c r="D66" s="3"/>
      <c r="E66" s="2"/>
      <c r="F66" s="1"/>
    </row>
    <row r="67" spans="1:6" x14ac:dyDescent="0.3">
      <c r="A67" s="36" t="s">
        <v>29</v>
      </c>
      <c r="B67" s="76">
        <f t="shared" si="11"/>
        <v>0</v>
      </c>
      <c r="C67" s="27"/>
      <c r="D67" s="28"/>
      <c r="E67" s="30"/>
      <c r="F67" s="23"/>
    </row>
    <row r="68" spans="1:6" x14ac:dyDescent="0.3">
      <c r="A68" s="31" t="s">
        <v>50</v>
      </c>
      <c r="B68" s="35">
        <f>SUM(B56:B67)</f>
        <v>11918</v>
      </c>
      <c r="C68" s="34">
        <f>SUM(C56:C67)</f>
        <v>6880</v>
      </c>
      <c r="D68" s="32">
        <f>SUM(D56:D67)</f>
        <v>5038</v>
      </c>
      <c r="E68" s="32"/>
      <c r="F68" s="33"/>
    </row>
  </sheetData>
  <mergeCells count="19">
    <mergeCell ref="A54:A55"/>
    <mergeCell ref="B54:B55"/>
    <mergeCell ref="C54:E54"/>
    <mergeCell ref="F54:F55"/>
    <mergeCell ref="A38:A39"/>
    <mergeCell ref="B38:B39"/>
    <mergeCell ref="C38:E38"/>
    <mergeCell ref="F38:H38"/>
    <mergeCell ref="I38:I39"/>
    <mergeCell ref="A7:A8"/>
    <mergeCell ref="B7:B8"/>
    <mergeCell ref="C7:E7"/>
    <mergeCell ref="F7:H7"/>
    <mergeCell ref="I7:I8"/>
    <mergeCell ref="A1:I1"/>
    <mergeCell ref="A2:I2"/>
    <mergeCell ref="A4:A5"/>
    <mergeCell ref="B4:I4"/>
    <mergeCell ref="B5:I5"/>
  </mergeCells>
  <phoneticPr fontId="31" type="noConversion"/>
  <pageMargins left="0.69972223043441772" right="0.69972223043441772" top="0.75" bottom="0.75" header="0.30000001192092896" footer="0.30000001192092896"/>
  <pageSetup paperSize="9" scale="59" orientation="portrait"/>
  <rowBreaks count="1" manualBreakCount="1">
    <brk id="68" max="1048575" man="1"/>
  </rowBreaks>
  <colBreaks count="1" manualBreakCount="1">
    <brk id="9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11992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1119</cp:revision>
  <cp:lastPrinted>2025-12-31T08:30:37Z</cp:lastPrinted>
  <dcterms:created xsi:type="dcterms:W3CDTF">2022-02-08T01:25:51Z</dcterms:created>
  <dcterms:modified xsi:type="dcterms:W3CDTF">2026-04-15T05:18:45Z</dcterms:modified>
  <cp:version>1200.0100.01</cp:version>
</cp:coreProperties>
</file>