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457194-63B8-41BB-BEFB-0B1993FDC1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F16" i="6" l="1"/>
  <c r="C22" i="5"/>
  <c r="E22" i="5"/>
  <c r="G22" i="5"/>
  <c r="C23" i="3"/>
  <c r="D23" i="3"/>
  <c r="F23" i="3"/>
  <c r="G23" i="3"/>
  <c r="G16" i="6"/>
  <c r="D21" i="5"/>
  <c r="F19" i="5" l="1"/>
  <c r="B19" i="5" s="1"/>
  <c r="E17" i="2" l="1"/>
  <c r="H9" i="1" l="1"/>
  <c r="E13" i="2" l="1"/>
  <c r="E9" i="1" l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D22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E24" i="2" s="1"/>
  <c r="H13" i="2"/>
  <c r="H12" i="2"/>
  <c r="E12" i="2"/>
  <c r="F22" i="5" l="1"/>
  <c r="H24" i="2"/>
  <c r="E23" i="3"/>
  <c r="H23" i="3"/>
  <c r="B15" i="2"/>
  <c r="B12" i="5"/>
  <c r="B11" i="5"/>
  <c r="B14" i="2"/>
  <c r="B13" i="2"/>
  <c r="B10" i="5"/>
  <c r="B22" i="5" s="1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4" i="2" l="1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<sst xmlns="http://schemas.openxmlformats.org/spreadsheetml/2006/main" count="345" uniqueCount="115">
  <si>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</si>
  <si>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</si>
  <si>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</si>
  <si>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</si>
  <si>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</si>
  <si>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</si>
  <si>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</si>
  <si>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</si>
  <si>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</si>
  <si>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</si>
  <si>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</si>
  <si>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</si>
  <si>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</si>
  <si>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</si>
  <si>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</si>
  <si>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</si>
  <si>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</si>
  <si>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</si>
  <si>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</si>
  <si>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</si>
  <si>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</si>
  <si>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</si>
  <si>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</si>
  <si>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</si>
  <si>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</si>
  <si>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</si>
  <si>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</si>
  <si>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</si>
  <si>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</si>
  <si>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</si>
  <si>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</si>
  <si>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</si>
  <si>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</si>
  <si>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</si>
  <si>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</si>
  <si>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</si>
  <si>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</si>
  <si>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</si>
  <si>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</si>
  <si>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</si>
  <si>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</si>
  <si>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</si>
  <si>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</si>
  <si>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</si>
  <si>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</si>
  <si>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</si>
  <si>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</si>
  <si>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</si>
  <si>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</si>
  <si>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</si>
  <si>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</si>
  <si>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</si>
  <si>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</si>
  <si>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</si>
  <si>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</si>
  <si>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</si>
  <si>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</si>
  <si>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</si>
  <si>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</si>
  <si>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</si>
  <si>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</si>
  <si>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</si>
  <si>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</si>
  <si>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</si>
  <si>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</si>
  <si>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</si>
  <si>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</si>
  <si>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</si>
  <si>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</si>
  <si>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</si>
  <si>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</si>
  <si>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</si>
  <si>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</si>
  <si>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</si>
  <si>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</si>
  <si>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</si>
  <si>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</si>
  <si>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</si>
  <si>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</si>
  <si>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</si>
  <si>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</si>
  <si>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</si>
  <si>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</si>
  <si>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</si>
  <si>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</si>
  <si>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</si>
  <si>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</si>
  <si>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</si>
  <si>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</si>
  <si>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</si>
  <si>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</si>
  <si>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</si>
  <si>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</si>
  <si>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</si>
  <si>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</si>
  <si>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</si>
  <si>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</si>
  <si>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</si>
  <si>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</si>
  <si>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</si>
  <si>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</si>
  <si>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6" type="noConversion"/>
  </si>
  <si>
    <t xml:space="preserve">   ○ 열람실 좌석관리 및 열람지도[06시~22시]</t>
    <phoneticPr fontId="26" type="noConversion"/>
  </si>
  <si>
    <t>2023년계</t>
    <phoneticPr fontId="26" type="noConversion"/>
  </si>
  <si>
    <t>2023년 총계</t>
    <phoneticPr fontId="26" type="noConversion"/>
  </si>
  <si>
    <t xml:space="preserve">   ○ 자료실 이용안내, 참고정보서비스</t>
    <phoneticPr fontId="26" type="noConversion"/>
  </si>
  <si>
    <t xml:space="preserve">   ○ 정기간행물 등록 및 관리, 자료실 이용안내, 참고정보서비스</t>
    <phoneticPr fontId="26" type="noConversion"/>
  </si>
  <si>
    <t>스마트도서관</t>
    <phoneticPr fontId="26" type="noConversion"/>
  </si>
  <si>
    <t xml:space="preserve">   ○ 인쇄, 복사서비스</t>
    <phoneticPr fontId="26" type="noConversion"/>
  </si>
  <si>
    <t>2024년 총계</t>
    <phoneticPr fontId="26" type="noConversion"/>
  </si>
  <si>
    <t>2024년계</t>
    <phoneticPr fontId="26" type="noConversion"/>
  </si>
  <si>
    <t>(2024. 3.1. ~ 2024. 3. 31.)</t>
    <phoneticPr fontId="26" type="noConversion"/>
  </si>
  <si>
    <t>3월  통계</t>
    <phoneticPr fontId="26" type="noConversion"/>
  </si>
  <si>
    <t>3월  합계</t>
    <phoneticPr fontId="26" type="noConversion"/>
  </si>
  <si>
    <t>3월   합계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</si>
</sst>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1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5" fillId="0" borderId="0" xfId="3" applyNumberFormat="1" applyBorder="1" applyAlignment="1">
      <alignment vertical="center"/>
    </xf>
    <xf numFmtId="0" fontId="25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horizontal="center" vertical="center"/>
    </xf>
    <xf numFmtId="41" fontId="25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5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5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5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5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30" fillId="0" borderId="1" xfId="2" applyFont="1" applyBorder="1" applyAlignment="1" applyProtection="1">
      <alignment vertical="center" shrinkToFit="1"/>
      <protection locked="0"/>
    </xf>
    <xf numFmtId="41" fontId="30" fillId="0" borderId="1" xfId="38" applyNumberFormat="1" applyFont="1" applyBorder="1" applyAlignment="1" applyProtection="1">
      <alignment vertical="center" shrinkToFit="1"/>
      <protection locked="0"/>
    </xf>
    <xf numFmtId="41" fontId="30" fillId="3" borderId="1" xfId="38" applyNumberFormat="1" applyFont="1" applyFill="1" applyBorder="1" applyAlignment="1" applyProtection="1">
      <alignment vertical="center" shrinkToFit="1"/>
      <protection locked="0"/>
    </xf>
    <xf numFmtId="41" fontId="30" fillId="13" borderId="1" xfId="38" applyNumberFormat="1" applyFont="1" applyFill="1" applyBorder="1" applyAlignment="1" applyProtection="1">
      <alignment vertical="center" shrinkToFit="1"/>
      <protection locked="0"/>
    </xf>
    <xf numFmtId="41" fontId="30" fillId="0" borderId="2" xfId="1" applyFont="1" applyBorder="1" applyAlignment="1" applyProtection="1">
      <alignment vertical="center" shrinkToFit="1"/>
      <protection locked="0"/>
    </xf>
    <xf numFmtId="41" fontId="30" fillId="0" borderId="16" xfId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0" fillId="3" borderId="1" xfId="0" applyNumberFormat="1" applyFont="1" applyFill="1" applyBorder="1" applyAlignment="1" applyProtection="1">
      <alignment vertical="center" shrinkToFit="1"/>
      <protection locked="0"/>
    </xf>
    <xf numFmtId="41" fontId="32" fillId="0" borderId="1" xfId="0" applyNumberFormat="1" applyFont="1" applyBorder="1" applyAlignment="1" applyProtection="1">
      <alignment vertical="center" shrinkToFit="1"/>
      <protection locked="0"/>
    </xf>
    <xf numFmtId="41" fontId="28" fillId="0" borderId="2" xfId="1" applyFont="1" applyBorder="1" applyAlignment="1" applyProtection="1">
      <alignment vertical="center" shrinkToFit="1"/>
      <protection locked="0"/>
    </xf>
    <xf numFmtId="41" fontId="28" fillId="0" borderId="16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6" xfId="11" applyFont="1" applyFill="1" applyBorder="1" applyAlignment="1" applyProtection="1">
      <alignment vertical="center" shrinkToFit="1"/>
      <protection locked="0"/>
    </xf>
    <xf numFmtId="41" fontId="30" fillId="0" borderId="16" xfId="0" applyNumberFormat="1" applyFont="1" applyBorder="1" applyAlignment="1" applyProtection="1">
      <alignment vertical="center" shrinkToFit="1"/>
      <protection locked="0"/>
    </xf>
    <xf numFmtId="41" fontId="33" fillId="13" borderId="1" xfId="8" applyFont="1" applyFill="1" applyBorder="1" applyAlignment="1" applyProtection="1">
      <alignment horizontal="right" vertical="center" shrinkToFit="1"/>
      <protection locked="0"/>
    </xf>
    <xf numFmtId="41" fontId="30" fillId="0" borderId="1" xfId="7" applyNumberFormat="1" applyFont="1" applyBorder="1" applyAlignment="1" applyProtection="1">
      <alignment vertical="center" shrinkToFit="1"/>
      <protection locked="0"/>
    </xf>
    <xf numFmtId="41" fontId="30" fillId="13" borderId="1" xfId="7" applyNumberFormat="1" applyFont="1" applyFill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36" fillId="3" borderId="1" xfId="3" applyNumberFormat="1" applyFont="1" applyFill="1" applyBorder="1" applyAlignment="1" applyProtection="1">
      <alignment vertical="center" shrinkToFit="1"/>
      <protection locked="0"/>
    </xf>
    <xf numFmtId="41" fontId="35" fillId="2" borderId="1" xfId="1" applyFont="1" applyFill="1" applyBorder="1" applyAlignment="1" applyProtection="1">
      <alignment vertical="center" shrinkToFit="1"/>
      <protection locked="0"/>
    </xf>
    <xf numFmtId="41" fontId="30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6" fillId="0" borderId="1" xfId="4" applyNumberFormat="1" applyFont="1" applyFill="1" applyBorder="1" applyAlignment="1" applyProtection="1">
      <alignment vertical="center" shrinkToFit="1"/>
      <protection locked="0"/>
    </xf>
    <xf numFmtId="41" fontId="36" fillId="2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0" fontId="35" fillId="0" borderId="2" xfId="0" applyNumberFormat="1" applyFont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41" fontId="36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30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4" fillId="15" borderId="3" xfId="11" applyFont="1" applyFill="1" applyBorder="1" applyAlignment="1" applyProtection="1">
      <alignment horizontal="right" vertical="center" wrapText="1" shrinkToFit="1"/>
      <protection locked="0"/>
    </xf>
    <xf numFmtId="41" fontId="34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4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4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5" fillId="0" borderId="16" xfId="1" applyNumberFormat="1" applyFont="1" applyFill="1" applyBorder="1" applyAlignment="1" applyProtection="1">
      <alignment vertical="center" shrinkToFit="1"/>
      <protection locked="0"/>
    </xf>
    <xf numFmtId="41" fontId="35" fillId="3" borderId="1" xfId="0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6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6" fillId="4" borderId="20" xfId="1" applyNumberFormat="1" applyFont="1" applyFill="1" applyBorder="1" applyAlignment="1" applyProtection="1">
      <alignment vertical="center" shrinkToFit="1"/>
      <protection locked="0"/>
    </xf>
    <xf numFmtId="41" fontId="36" fillId="4" borderId="44" xfId="1" applyNumberFormat="1" applyFont="1" applyFill="1" applyBorder="1" applyAlignment="1" applyProtection="1">
      <alignment vertical="center" shrinkToFit="1"/>
      <protection locked="0"/>
    </xf>
    <xf numFmtId="41" fontId="39" fillId="0" borderId="1" xfId="1" applyFont="1" applyBorder="1" applyAlignment="1" applyProtection="1">
      <alignment vertical="center" shrinkToFit="1"/>
      <protection locked="0"/>
    </xf>
    <xf numFmtId="41" fontId="39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8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8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8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5" fillId="3" borderId="2" xfId="3" applyNumberFormat="1" applyFont="1" applyFill="1" applyBorder="1" applyAlignment="1" applyProtection="1">
      <alignment vertical="center" shrinkToFit="1"/>
      <protection locked="0"/>
    </xf>
    <xf numFmtId="41" fontId="35" fillId="0" borderId="2" xfId="1" applyNumberFormat="1" applyFont="1" applyFill="1" applyBorder="1" applyAlignment="1" applyProtection="1">
      <alignment vertical="center" shrinkToFit="1"/>
      <protection locked="0"/>
    </xf>
    <xf numFmtId="41" fontId="40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1" fillId="0" borderId="1" xfId="0" applyNumberFormat="1" applyFont="1" applyBorder="1" applyAlignment="1" applyProtection="1">
      <alignment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7" fillId="13" borderId="14" xfId="11" applyFont="1" applyFill="1" applyBorder="1" applyAlignment="1" applyProtection="1">
      <alignment horizontal="right" vertical="center" shrinkToFit="1"/>
      <protection locked="0"/>
    </xf>
    <xf numFmtId="41" fontId="40" fillId="3" borderId="14" xfId="1" applyFont="1" applyFill="1" applyBorder="1" applyAlignment="1" applyProtection="1">
      <alignment horizontal="left" vertical="center" shrinkToFit="1"/>
      <protection locked="0"/>
    </xf>
    <xf numFmtId="41" fontId="40" fillId="3" borderId="14" xfId="1" applyNumberFormat="1" applyFont="1" applyFill="1" applyBorder="1" applyAlignment="1" applyProtection="1">
      <alignment horizontal="right" vertical="center" shrinkToFit="1"/>
    </xf>
    <xf numFmtId="41" fontId="40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41" fontId="34" fillId="14" borderId="27" xfId="1" applyFont="1" applyFill="1" applyBorder="1" applyAlignment="1" applyProtection="1">
      <alignment horizontal="center" vertical="center" shrinkToFit="1"/>
      <protection locked="0"/>
    </xf>
    <xf numFmtId="41" fontId="34" fillId="14" borderId="28" xfId="1" applyFont="1" applyFill="1" applyBorder="1" applyAlignment="1" applyProtection="1">
      <alignment horizontal="center" vertical="center" shrinkToFit="1"/>
      <protection locked="0"/>
    </xf>
    <xf numFmtId="41" fontId="34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7" fillId="0" borderId="41" xfId="0" applyNumberFormat="1" applyFont="1" applyBorder="1" applyAlignment="1" applyProtection="1">
      <alignment horizontal="center" vertical="center" shrinkToFit="1"/>
      <protection locked="0"/>
    </xf>
    <xf numFmtId="41" fontId="37" fillId="0" borderId="26" xfId="0" applyNumberFormat="1" applyFont="1" applyBorder="1" applyAlignment="1" applyProtection="1">
      <alignment horizontal="center" vertical="center" shrinkToFit="1"/>
      <protection locked="0"/>
    </xf>
    <xf numFmtId="41" fontId="37" fillId="0" borderId="16" xfId="0" applyNumberFormat="1" applyFont="1" applyBorder="1" applyAlignment="1" applyProtection="1">
      <alignment horizontal="center" vertical="center" shrinkToFit="1"/>
      <protection locked="0"/>
    </xf>
    <xf numFmtId="41" fontId="37" fillId="0" borderId="25" xfId="11" applyFont="1" applyFill="1" applyBorder="1" applyAlignment="1" applyProtection="1">
      <alignment horizontal="center" vertical="center" shrinkToFit="1"/>
      <protection locked="0"/>
    </xf>
    <xf numFmtId="41" fontId="37" fillId="0" borderId="26" xfId="11" applyFont="1" applyFill="1" applyBorder="1" applyAlignment="1" applyProtection="1">
      <alignment horizontal="center" vertical="center" shrinkToFit="1"/>
      <protection locked="0"/>
    </xf>
    <xf numFmtId="41" fontId="37" fillId="0" borderId="16" xfId="11" applyFont="1" applyFill="1" applyBorder="1" applyAlignment="1" applyProtection="1">
      <alignment horizontal="center" vertical="center" shrinkToFit="1"/>
      <protection locked="0"/>
    </xf>
    <xf numFmtId="41" fontId="40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1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8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41" fontId="38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29" xfId="5" applyNumberFormat="1" applyFont="1" applyFill="1" applyBorder="1" applyAlignment="1">
      <alignment horizontal="left" vertical="center"/>
    </xf>
    <xf numFmtId="0" fontId="38" fillId="14" borderId="37" xfId="5" applyNumberFormat="1" applyFont="1" applyFill="1" applyBorder="1" applyAlignment="1" applyProtection="1">
      <alignment horizontal="center" vertical="center"/>
      <protection locked="0"/>
    </xf>
    <xf numFmtId="0" fontId="38" fillId="14" borderId="28" xfId="5" applyNumberFormat="1" applyFont="1" applyFill="1" applyBorder="1" applyAlignment="1" applyProtection="1">
      <alignment horizontal="center" vertical="center"/>
      <protection locked="0"/>
    </xf>
    <xf numFmtId="0" fontId="38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41" fontId="34" fillId="15" borderId="20" xfId="1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O10" sqref="O10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4" t="s">
        <v>84</v>
      </c>
      <c r="B2" s="314"/>
      <c r="C2" s="314"/>
      <c r="D2" s="314"/>
      <c r="E2" s="314"/>
      <c r="F2" s="314"/>
      <c r="G2" s="314"/>
      <c r="H2" s="314"/>
      <c r="I2" s="314"/>
      <c r="J2" s="314"/>
    </row>
    <row r="3" spans="1:17" s="2" customFormat="1" ht="20.25" x14ac:dyDescent="0.3">
      <c r="A3" s="315" t="s">
        <v>111</v>
      </c>
      <c r="B3" s="315"/>
      <c r="C3" s="315"/>
      <c r="D3" s="315"/>
      <c r="E3" s="315"/>
      <c r="F3" s="315"/>
      <c r="G3" s="315"/>
      <c r="H3" s="315"/>
      <c r="I3" s="315"/>
      <c r="J3" s="315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13" t="s">
        <v>86</v>
      </c>
      <c r="K6" s="313"/>
    </row>
    <row r="7" spans="1:17" ht="22.5" customHeight="1" x14ac:dyDescent="0.3">
      <c r="A7" s="316" t="s">
        <v>31</v>
      </c>
      <c r="B7" s="298" t="s">
        <v>44</v>
      </c>
      <c r="C7" s="298" t="s">
        <v>4</v>
      </c>
      <c r="D7" s="298"/>
      <c r="E7" s="298"/>
      <c r="F7" s="298" t="s">
        <v>21</v>
      </c>
      <c r="G7" s="298"/>
      <c r="H7" s="298"/>
      <c r="I7" s="298" t="s">
        <v>24</v>
      </c>
      <c r="J7" s="298" t="s">
        <v>22</v>
      </c>
      <c r="K7" s="311" t="s">
        <v>107</v>
      </c>
    </row>
    <row r="8" spans="1:17" ht="22.5" customHeight="1" x14ac:dyDescent="0.3">
      <c r="A8" s="317"/>
      <c r="B8" s="318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18"/>
      <c r="J8" s="318"/>
      <c r="K8" s="312"/>
    </row>
    <row r="9" spans="1:17" s="2" customFormat="1" ht="22.5" customHeight="1" x14ac:dyDescent="0.3">
      <c r="A9" s="46" t="s">
        <v>112</v>
      </c>
      <c r="B9" s="253">
        <f>E9+H9+I9+J9+K9</f>
        <v>6931</v>
      </c>
      <c r="C9" s="286">
        <v>378</v>
      </c>
      <c r="D9" s="286">
        <v>2661</v>
      </c>
      <c r="E9" s="287">
        <f>C9+D9</f>
        <v>3039</v>
      </c>
      <c r="F9" s="281">
        <v>246</v>
      </c>
      <c r="G9" s="281">
        <v>1921</v>
      </c>
      <c r="H9" s="288">
        <f>F9+G9</f>
        <v>2167</v>
      </c>
      <c r="I9" s="281">
        <v>469</v>
      </c>
      <c r="J9" s="289">
        <v>1225</v>
      </c>
      <c r="K9" s="290">
        <v>31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21623</v>
      </c>
      <c r="C10" s="415">
        <v>1154</v>
      </c>
      <c r="D10" s="415">
        <v>8700</v>
      </c>
      <c r="E10" s="239">
        <v>9854</v>
      </c>
      <c r="F10" s="187">
        <v>796</v>
      </c>
      <c r="G10" s="187">
        <v>6028</v>
      </c>
      <c r="H10" s="187">
        <v>6824</v>
      </c>
      <c r="I10" s="187">
        <v>1393</v>
      </c>
      <c r="J10" s="249">
        <v>3493</v>
      </c>
      <c r="K10" s="240">
        <v>59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298" t="s">
        <v>56</v>
      </c>
      <c r="D13" s="298"/>
      <c r="E13" s="298"/>
      <c r="F13" s="298" t="s">
        <v>54</v>
      </c>
      <c r="G13" s="298"/>
      <c r="H13" s="298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84">
        <v>70</v>
      </c>
      <c r="C14" s="305">
        <v>57</v>
      </c>
      <c r="D14" s="306"/>
      <c r="E14" s="307"/>
      <c r="F14" s="305">
        <v>7</v>
      </c>
      <c r="G14" s="306"/>
      <c r="H14" s="307"/>
      <c r="I14" s="284">
        <v>6</v>
      </c>
      <c r="J14" s="285"/>
      <c r="K14" s="250"/>
    </row>
    <row r="15" spans="1:17" ht="22.5" customHeight="1" thickBot="1" x14ac:dyDescent="0.35">
      <c r="A15" s="236" t="s">
        <v>110</v>
      </c>
      <c r="B15" s="237">
        <v>215</v>
      </c>
      <c r="C15" s="308">
        <v>168</v>
      </c>
      <c r="D15" s="309"/>
      <c r="E15" s="310"/>
      <c r="F15" s="308">
        <v>24</v>
      </c>
      <c r="G15" s="309"/>
      <c r="H15" s="310"/>
      <c r="I15" s="237">
        <v>23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298" t="s">
        <v>56</v>
      </c>
      <c r="D19" s="298"/>
      <c r="E19" s="298"/>
      <c r="F19" s="298" t="s">
        <v>54</v>
      </c>
      <c r="G19" s="298"/>
      <c r="H19" s="298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114</v>
      </c>
      <c r="B20" s="281">
        <v>2973</v>
      </c>
      <c r="C20" s="299">
        <v>2258</v>
      </c>
      <c r="D20" s="300"/>
      <c r="E20" s="301"/>
      <c r="F20" s="302">
        <v>124</v>
      </c>
      <c r="G20" s="303"/>
      <c r="H20" s="304"/>
      <c r="I20" s="282">
        <v>591</v>
      </c>
      <c r="J20" s="283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9289</v>
      </c>
      <c r="C21" s="295">
        <v>6867</v>
      </c>
      <c r="D21" s="296"/>
      <c r="E21" s="297"/>
      <c r="F21" s="295">
        <v>517</v>
      </c>
      <c r="G21" s="296"/>
      <c r="H21" s="297"/>
      <c r="I21" s="245">
        <v>1905</v>
      </c>
      <c r="J21" s="246"/>
      <c r="K21" s="225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6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topLeftCell="A19" zoomScale="115" zoomScaleNormal="115" zoomScaleSheetLayoutView="75" workbookViewId="0">
      <selection activeCell="C34" sqref="C34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29" t="s">
        <v>81</v>
      </c>
      <c r="B1" s="329"/>
      <c r="C1" s="329"/>
      <c r="D1" s="329"/>
      <c r="E1" s="329"/>
      <c r="F1" s="329"/>
      <c r="G1" s="329"/>
      <c r="H1" s="329"/>
      <c r="I1" s="329"/>
      <c r="J1" s="9"/>
      <c r="K1" s="113"/>
    </row>
    <row r="2" spans="1:11" ht="20.25" x14ac:dyDescent="0.3">
      <c r="A2" s="315" t="s">
        <v>111</v>
      </c>
      <c r="B2" s="315"/>
      <c r="C2" s="315"/>
      <c r="D2" s="315"/>
      <c r="E2" s="315"/>
      <c r="F2" s="315"/>
      <c r="G2" s="315"/>
      <c r="H2" s="315"/>
      <c r="I2" s="315"/>
      <c r="J2" s="315"/>
      <c r="K2" s="114"/>
    </row>
    <row r="4" spans="1:11" x14ac:dyDescent="0.3">
      <c r="A4" s="330" t="s">
        <v>89</v>
      </c>
      <c r="B4" s="332" t="s">
        <v>97</v>
      </c>
      <c r="C4" s="332"/>
      <c r="D4" s="332"/>
      <c r="E4" s="332"/>
      <c r="F4" s="332"/>
      <c r="G4" s="332"/>
      <c r="H4" s="332"/>
      <c r="I4" s="333"/>
    </row>
    <row r="5" spans="1:11" x14ac:dyDescent="0.3">
      <c r="A5" s="331"/>
      <c r="B5" s="334" t="s">
        <v>106</v>
      </c>
      <c r="C5" s="334"/>
      <c r="D5" s="334"/>
      <c r="E5" s="334"/>
      <c r="F5" s="334"/>
      <c r="G5" s="334"/>
      <c r="H5" s="334"/>
      <c r="I5" s="335"/>
    </row>
    <row r="6" spans="1:11" x14ac:dyDescent="0.3">
      <c r="A6" s="331"/>
      <c r="B6" s="334" t="s">
        <v>101</v>
      </c>
      <c r="C6" s="334"/>
      <c r="D6" s="334"/>
      <c r="E6" s="334"/>
      <c r="F6" s="334"/>
      <c r="G6" s="334"/>
      <c r="H6" s="334"/>
      <c r="I6" s="335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19" t="s">
        <v>59</v>
      </c>
      <c r="B10" s="325" t="s">
        <v>17</v>
      </c>
      <c r="C10" s="323" t="s">
        <v>0</v>
      </c>
      <c r="D10" s="326"/>
      <c r="E10" s="326"/>
      <c r="F10" s="326" t="s">
        <v>37</v>
      </c>
      <c r="G10" s="326"/>
      <c r="H10" s="326"/>
      <c r="I10" s="327" t="s">
        <v>43</v>
      </c>
    </row>
    <row r="11" spans="1:11" x14ac:dyDescent="0.3">
      <c r="A11" s="320"/>
      <c r="B11" s="322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8"/>
    </row>
    <row r="12" spans="1:11" x14ac:dyDescent="0.3">
      <c r="A12" s="254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4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4" t="s">
        <v>48</v>
      </c>
      <c r="B14" s="188">
        <f t="shared" si="0"/>
        <v>3039</v>
      </c>
      <c r="C14" s="213">
        <v>328</v>
      </c>
      <c r="D14" s="205">
        <v>50</v>
      </c>
      <c r="E14" s="102">
        <f>C14+D14</f>
        <v>378</v>
      </c>
      <c r="F14" s="207">
        <v>1784</v>
      </c>
      <c r="G14" s="207">
        <v>877</v>
      </c>
      <c r="H14" s="102">
        <f>F14+G14</f>
        <v>2661</v>
      </c>
      <c r="I14" s="104"/>
    </row>
    <row r="15" spans="1:11" x14ac:dyDescent="0.3">
      <c r="A15" s="254" t="s">
        <v>51</v>
      </c>
      <c r="B15" s="194">
        <f t="shared" si="0"/>
        <v>0</v>
      </c>
      <c r="C15" s="195"/>
      <c r="D15" s="103"/>
      <c r="E15" s="102">
        <f>C15+D15</f>
        <v>0</v>
      </c>
      <c r="F15" s="103"/>
      <c r="G15" s="103"/>
      <c r="H15" s="102">
        <f>F15+G15</f>
        <v>0</v>
      </c>
      <c r="I15" s="104"/>
    </row>
    <row r="16" spans="1:11" x14ac:dyDescent="0.3">
      <c r="A16" s="254" t="s">
        <v>41</v>
      </c>
      <c r="B16" s="203">
        <f t="shared" si="0"/>
        <v>0</v>
      </c>
      <c r="C16" s="204"/>
      <c r="D16" s="205"/>
      <c r="E16" s="206">
        <f t="shared" ref="E16" si="2">C16+D16</f>
        <v>0</v>
      </c>
      <c r="F16" s="207"/>
      <c r="G16" s="207"/>
      <c r="H16" s="206">
        <f>F16+G16</f>
        <v>0</v>
      </c>
      <c r="I16" s="104"/>
    </row>
    <row r="17" spans="1:9" x14ac:dyDescent="0.3">
      <c r="A17" s="254" t="s">
        <v>57</v>
      </c>
      <c r="B17" s="203">
        <f t="shared" si="0"/>
        <v>0</v>
      </c>
      <c r="C17" s="212"/>
      <c r="D17" s="205"/>
      <c r="E17" s="102">
        <f t="shared" si="1"/>
        <v>0</v>
      </c>
      <c r="F17" s="207"/>
      <c r="G17" s="207"/>
      <c r="H17" s="206">
        <f t="shared" ref="H17:H23" si="3">F17+G17</f>
        <v>0</v>
      </c>
      <c r="I17" s="104"/>
    </row>
    <row r="18" spans="1:9" x14ac:dyDescent="0.3">
      <c r="A18" s="254" t="s">
        <v>45</v>
      </c>
      <c r="B18" s="203">
        <f t="shared" si="0"/>
        <v>0</v>
      </c>
      <c r="C18" s="212"/>
      <c r="D18" s="205"/>
      <c r="E18" s="102">
        <f t="shared" si="1"/>
        <v>0</v>
      </c>
      <c r="F18" s="207"/>
      <c r="G18" s="207"/>
      <c r="H18" s="206">
        <f t="shared" si="3"/>
        <v>0</v>
      </c>
      <c r="I18" s="104"/>
    </row>
    <row r="19" spans="1:9" x14ac:dyDescent="0.3">
      <c r="A19" s="254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4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4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4" t="s">
        <v>47</v>
      </c>
      <c r="B22" s="203">
        <f t="shared" si="4"/>
        <v>0</v>
      </c>
      <c r="C22" s="251"/>
      <c r="D22" s="218"/>
      <c r="E22" s="252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4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6" t="s">
        <v>109</v>
      </c>
      <c r="B24" s="270">
        <f>SUM(B12:B23)</f>
        <v>9854</v>
      </c>
      <c r="C24" s="270">
        <f t="shared" ref="C24:I24" si="5">SUM(C12:C23)</f>
        <v>992</v>
      </c>
      <c r="D24" s="270">
        <f t="shared" si="5"/>
        <v>162</v>
      </c>
      <c r="E24" s="270">
        <f t="shared" si="5"/>
        <v>1154</v>
      </c>
      <c r="F24" s="270">
        <f t="shared" si="5"/>
        <v>5828</v>
      </c>
      <c r="G24" s="270">
        <f t="shared" si="5"/>
        <v>2872</v>
      </c>
      <c r="H24" s="270">
        <f t="shared" si="5"/>
        <v>8700</v>
      </c>
      <c r="I24" s="271">
        <f t="shared" si="5"/>
        <v>0</v>
      </c>
    </row>
    <row r="25" spans="1:9" ht="17.25" thickBot="1" x14ac:dyDescent="0.35">
      <c r="A25" s="257" t="s">
        <v>104</v>
      </c>
      <c r="B25" s="268">
        <v>42163</v>
      </c>
      <c r="C25" s="268">
        <v>6285</v>
      </c>
      <c r="D25" s="268">
        <v>953</v>
      </c>
      <c r="E25" s="268">
        <v>7238</v>
      </c>
      <c r="F25" s="268">
        <v>23548</v>
      </c>
      <c r="G25" s="268">
        <v>11377</v>
      </c>
      <c r="H25" s="268">
        <v>34925</v>
      </c>
      <c r="I25" s="26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19" t="s">
        <v>59</v>
      </c>
      <c r="B29" s="321" t="s">
        <v>25</v>
      </c>
      <c r="C29" s="323" t="s">
        <v>19</v>
      </c>
      <c r="D29" s="324"/>
      <c r="E29" s="324"/>
      <c r="F29" s="321" t="s">
        <v>43</v>
      </c>
    </row>
    <row r="30" spans="1:9" x14ac:dyDescent="0.3">
      <c r="A30" s="320"/>
      <c r="B30" s="322"/>
      <c r="C30" s="72" t="s">
        <v>56</v>
      </c>
      <c r="D30" s="37" t="s">
        <v>58</v>
      </c>
      <c r="E30" s="38" t="s">
        <v>49</v>
      </c>
      <c r="F30" s="322"/>
    </row>
    <row r="31" spans="1:9" x14ac:dyDescent="0.3">
      <c r="A31" s="254" t="s">
        <v>67</v>
      </c>
      <c r="B31" s="280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4" t="s">
        <v>33</v>
      </c>
      <c r="B32" s="280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4" t="s">
        <v>48</v>
      </c>
      <c r="B33" s="188">
        <f>C33+D33+E33</f>
        <v>2973</v>
      </c>
      <c r="C33" s="209">
        <v>2258</v>
      </c>
      <c r="D33" s="210">
        <v>124</v>
      </c>
      <c r="E33" s="211">
        <v>591</v>
      </c>
      <c r="F33" s="19"/>
    </row>
    <row r="34" spans="1:7" x14ac:dyDescent="0.3">
      <c r="A34" s="254" t="s">
        <v>51</v>
      </c>
      <c r="B34" s="194">
        <f>C34+D34+E34</f>
        <v>0</v>
      </c>
      <c r="C34" s="100"/>
      <c r="D34" s="103"/>
      <c r="E34" s="103"/>
      <c r="F34" s="19"/>
    </row>
    <row r="35" spans="1:7" x14ac:dyDescent="0.3">
      <c r="A35" s="254" t="s">
        <v>41</v>
      </c>
      <c r="B35" s="208">
        <f>C35+D35+E35</f>
        <v>0</v>
      </c>
      <c r="C35" s="209"/>
      <c r="D35" s="210"/>
      <c r="E35" s="211"/>
      <c r="F35" s="19"/>
    </row>
    <row r="36" spans="1:7" x14ac:dyDescent="0.3">
      <c r="A36" s="254" t="s">
        <v>57</v>
      </c>
      <c r="B36" s="208">
        <f t="shared" ref="B36:B39" si="6">C36+D36+E36</f>
        <v>0</v>
      </c>
      <c r="C36" s="213"/>
      <c r="D36" s="205"/>
      <c r="E36" s="207"/>
      <c r="F36" s="19"/>
    </row>
    <row r="37" spans="1:7" x14ac:dyDescent="0.3">
      <c r="A37" s="254" t="s">
        <v>45</v>
      </c>
      <c r="B37" s="208">
        <f t="shared" si="6"/>
        <v>0</v>
      </c>
      <c r="C37" s="213"/>
      <c r="D37" s="205"/>
      <c r="E37" s="207"/>
      <c r="F37" s="19"/>
    </row>
    <row r="38" spans="1:7" x14ac:dyDescent="0.3">
      <c r="A38" s="254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4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4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4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4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9289</v>
      </c>
      <c r="C43" s="98">
        <f t="shared" ref="C43:E43" si="7">SUM(C31:C42)</f>
        <v>6867</v>
      </c>
      <c r="D43" s="98">
        <f t="shared" si="7"/>
        <v>517</v>
      </c>
      <c r="E43" s="98">
        <f t="shared" si="7"/>
        <v>1905</v>
      </c>
      <c r="F43" s="99"/>
    </row>
    <row r="44" spans="1:7" ht="17.25" thickBot="1" x14ac:dyDescent="0.35">
      <c r="A44" s="255" t="s">
        <v>104</v>
      </c>
      <c r="B44" s="266">
        <v>39731</v>
      </c>
      <c r="C44" s="266">
        <v>28189</v>
      </c>
      <c r="D44" s="266">
        <v>2575</v>
      </c>
      <c r="E44" s="266">
        <v>8967</v>
      </c>
      <c r="F44" s="267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6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activeCell="O14" sqref="O14"/>
    </sheetView>
  </sheetViews>
  <sheetFormatPr defaultColWidth="9" defaultRowHeight="16.5" x14ac:dyDescent="0.3"/>
  <cols>
    <col min="1" max="1" width="12.25" style="120" customWidth="1"/>
    <col min="2" max="5" width="11.625" style="120" customWidth="1"/>
    <col min="6" max="6" width="11.6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47" t="s">
        <v>27</v>
      </c>
      <c r="B1" s="347"/>
      <c r="C1" s="347"/>
      <c r="D1" s="347"/>
      <c r="E1" s="347"/>
      <c r="F1" s="347"/>
      <c r="G1" s="347"/>
      <c r="H1" s="347"/>
    </row>
    <row r="2" spans="1:19" s="117" customFormat="1" ht="18" customHeight="1" x14ac:dyDescent="0.3">
      <c r="A2" s="348" t="s">
        <v>111</v>
      </c>
      <c r="B2" s="348"/>
      <c r="C2" s="348"/>
      <c r="D2" s="348"/>
      <c r="E2" s="348"/>
      <c r="F2" s="348"/>
      <c r="G2" s="348"/>
      <c r="H2" s="348"/>
    </row>
    <row r="3" spans="1:19" s="119" customFormat="1" ht="15.75" customHeight="1" x14ac:dyDescent="0.3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49" t="s">
        <v>89</v>
      </c>
      <c r="B4" s="351" t="s">
        <v>99</v>
      </c>
      <c r="C4" s="352"/>
      <c r="D4" s="352"/>
      <c r="E4" s="352"/>
      <c r="F4" s="352"/>
      <c r="G4" s="352"/>
      <c r="H4" s="353"/>
    </row>
    <row r="5" spans="1:19" ht="19.5" customHeight="1" x14ac:dyDescent="0.3">
      <c r="A5" s="350"/>
      <c r="B5" s="354" t="s">
        <v>105</v>
      </c>
      <c r="C5" s="355"/>
      <c r="D5" s="355"/>
      <c r="E5" s="355"/>
      <c r="F5" s="355"/>
      <c r="G5" s="355"/>
      <c r="H5" s="356"/>
      <c r="J5" s="117"/>
      <c r="K5" s="117"/>
      <c r="L5" s="117"/>
    </row>
    <row r="6" spans="1:19" ht="19.5" customHeight="1" x14ac:dyDescent="0.3">
      <c r="A6" s="350"/>
      <c r="B6" s="354" t="s">
        <v>98</v>
      </c>
      <c r="C6" s="355"/>
      <c r="D6" s="355"/>
      <c r="E6" s="355"/>
      <c r="F6" s="355"/>
      <c r="G6" s="355"/>
      <c r="H6" s="356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36" t="s">
        <v>59</v>
      </c>
      <c r="B9" s="338" t="s">
        <v>66</v>
      </c>
      <c r="C9" s="340" t="s">
        <v>60</v>
      </c>
      <c r="D9" s="341"/>
      <c r="E9" s="342"/>
      <c r="F9" s="340" t="s">
        <v>37</v>
      </c>
      <c r="G9" s="341"/>
      <c r="H9" s="343"/>
      <c r="R9" s="117"/>
      <c r="S9" s="117"/>
    </row>
    <row r="10" spans="1:19" ht="19.5" customHeight="1" x14ac:dyDescent="0.3">
      <c r="A10" s="337"/>
      <c r="B10" s="339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6">
        <f>E11+H11</f>
        <v>2560</v>
      </c>
      <c r="C11" s="277">
        <v>174</v>
      </c>
      <c r="D11" s="277">
        <v>112</v>
      </c>
      <c r="E11" s="278">
        <f>SUM(C11:D11)</f>
        <v>286</v>
      </c>
      <c r="F11" s="277">
        <v>568</v>
      </c>
      <c r="G11" s="277">
        <v>1706</v>
      </c>
      <c r="H11" s="27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7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7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0</v>
      </c>
      <c r="C14" s="219"/>
      <c r="D14" s="103"/>
      <c r="E14" s="131">
        <f>SUM(C14:D14)</f>
        <v>0</v>
      </c>
      <c r="F14" s="101"/>
      <c r="G14" s="101"/>
      <c r="H14" s="279">
        <f t="shared" si="1"/>
        <v>0</v>
      </c>
    </row>
    <row r="15" spans="1:19" ht="19.5" customHeight="1" x14ac:dyDescent="0.3">
      <c r="A15" s="128" t="s">
        <v>41</v>
      </c>
      <c r="B15" s="129">
        <f t="shared" si="2"/>
        <v>0</v>
      </c>
      <c r="C15" s="220"/>
      <c r="D15" s="221"/>
      <c r="E15" s="222">
        <f t="shared" si="0"/>
        <v>0</v>
      </c>
      <c r="F15" s="221"/>
      <c r="G15" s="221"/>
      <c r="H15" s="279">
        <f t="shared" si="1"/>
        <v>0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0</v>
      </c>
      <c r="C16" s="217"/>
      <c r="D16" s="218"/>
      <c r="E16" s="131">
        <f t="shared" si="0"/>
        <v>0</v>
      </c>
      <c r="F16" s="218"/>
      <c r="G16" s="218"/>
      <c r="H16" s="279">
        <f t="shared" si="1"/>
        <v>0</v>
      </c>
    </row>
    <row r="17" spans="1:19" ht="19.5" customHeight="1" x14ac:dyDescent="0.3">
      <c r="A17" s="128" t="s">
        <v>45</v>
      </c>
      <c r="B17" s="129">
        <f t="shared" si="2"/>
        <v>0</v>
      </c>
      <c r="C17" s="223"/>
      <c r="D17" s="223"/>
      <c r="E17" s="131">
        <f t="shared" si="0"/>
        <v>0</v>
      </c>
      <c r="F17" s="223"/>
      <c r="G17" s="223"/>
      <c r="H17" s="189">
        <f t="shared" ref="H17:H22" si="3">SUM(F17:G17)</f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8" t="s">
        <v>109</v>
      </c>
      <c r="B23" s="272">
        <f>SUM(B11:B22)</f>
        <v>6824</v>
      </c>
      <c r="C23" s="272">
        <f t="shared" ref="C23:H23" si="4">SUM(C11:C22)</f>
        <v>501</v>
      </c>
      <c r="D23" s="272">
        <f t="shared" si="4"/>
        <v>295</v>
      </c>
      <c r="E23" s="272">
        <f t="shared" si="4"/>
        <v>796</v>
      </c>
      <c r="F23" s="272">
        <f t="shared" si="4"/>
        <v>1506</v>
      </c>
      <c r="G23" s="272">
        <f t="shared" si="4"/>
        <v>4522</v>
      </c>
      <c r="H23" s="272">
        <f t="shared" si="4"/>
        <v>6028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4"/>
      <c r="C25" s="345"/>
      <c r="D25" s="345"/>
      <c r="E25" s="345"/>
      <c r="F25" s="345"/>
      <c r="G25" s="345"/>
      <c r="H25" s="346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6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activeCell="F12" sqref="F12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65" t="s">
        <v>72</v>
      </c>
      <c r="B1" s="365"/>
      <c r="C1" s="365"/>
      <c r="D1" s="365"/>
      <c r="E1" s="365"/>
      <c r="F1" s="365"/>
      <c r="G1" s="365"/>
      <c r="H1" s="365"/>
    </row>
    <row r="2" spans="1:9" ht="20.25" x14ac:dyDescent="0.3">
      <c r="A2" s="366" t="s">
        <v>111</v>
      </c>
      <c r="B2" s="366"/>
      <c r="C2" s="366"/>
      <c r="D2" s="366"/>
      <c r="E2" s="366"/>
      <c r="F2" s="366"/>
      <c r="G2" s="366"/>
      <c r="H2" s="366"/>
    </row>
    <row r="3" spans="1:9" ht="20.25" x14ac:dyDescent="0.3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7" t="s">
        <v>89</v>
      </c>
      <c r="B4" s="369" t="s">
        <v>75</v>
      </c>
      <c r="C4" s="370"/>
      <c r="D4" s="370"/>
      <c r="E4" s="370"/>
      <c r="F4" s="370"/>
      <c r="G4" s="370"/>
      <c r="H4" s="371"/>
    </row>
    <row r="5" spans="1:9" x14ac:dyDescent="0.3">
      <c r="A5" s="368"/>
      <c r="B5" s="372" t="s">
        <v>29</v>
      </c>
      <c r="C5" s="373"/>
      <c r="D5" s="373"/>
      <c r="E5" s="373"/>
      <c r="F5" s="373"/>
      <c r="G5" s="373"/>
      <c r="H5" s="374"/>
    </row>
    <row r="6" spans="1:9" x14ac:dyDescent="0.3">
      <c r="A6" s="368"/>
      <c r="B6" s="372" t="s">
        <v>102</v>
      </c>
      <c r="C6" s="373"/>
      <c r="D6" s="373"/>
      <c r="E6" s="373"/>
      <c r="F6" s="373"/>
      <c r="G6" s="373"/>
      <c r="H6" s="374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57" t="s">
        <v>59</v>
      </c>
      <c r="B8" s="359" t="s">
        <v>44</v>
      </c>
      <c r="C8" s="361" t="s">
        <v>8</v>
      </c>
      <c r="D8" s="362"/>
      <c r="E8" s="361" t="s">
        <v>1</v>
      </c>
      <c r="F8" s="362"/>
      <c r="G8" s="363" t="s">
        <v>43</v>
      </c>
    </row>
    <row r="9" spans="1:9" x14ac:dyDescent="0.3">
      <c r="A9" s="358"/>
      <c r="B9" s="360"/>
      <c r="C9" s="159" t="s">
        <v>56</v>
      </c>
      <c r="D9" s="159" t="s">
        <v>36</v>
      </c>
      <c r="E9" s="159" t="s">
        <v>58</v>
      </c>
      <c r="F9" s="159" t="s">
        <v>36</v>
      </c>
      <c r="G9" s="364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1225</v>
      </c>
      <c r="C12" s="191">
        <v>500</v>
      </c>
      <c r="D12" s="192">
        <f>C12</f>
        <v>500</v>
      </c>
      <c r="E12" s="191">
        <v>725</v>
      </c>
      <c r="F12" s="192">
        <f>E12</f>
        <v>725</v>
      </c>
      <c r="G12" s="164"/>
      <c r="I12" s="160"/>
    </row>
    <row r="13" spans="1:9" x14ac:dyDescent="0.3">
      <c r="A13" s="161" t="s">
        <v>51</v>
      </c>
      <c r="B13" s="190">
        <f>D13+F13</f>
        <v>0</v>
      </c>
      <c r="C13" s="191"/>
      <c r="D13" s="192">
        <f>C13</f>
        <v>0</v>
      </c>
      <c r="E13" s="198"/>
      <c r="F13" s="192">
        <f>E13</f>
        <v>0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0</v>
      </c>
      <c r="C14" s="200"/>
      <c r="D14" s="201">
        <f t="shared" ref="D14" si="4">C14</f>
        <v>0</v>
      </c>
      <c r="E14" s="202"/>
      <c r="F14" s="201">
        <f t="shared" ref="F14" si="5">E14</f>
        <v>0</v>
      </c>
      <c r="G14" s="164"/>
      <c r="I14" s="160"/>
    </row>
    <row r="15" spans="1:9" x14ac:dyDescent="0.3">
      <c r="A15" s="161" t="s">
        <v>57</v>
      </c>
      <c r="B15" s="162">
        <f t="shared" si="0"/>
        <v>0</v>
      </c>
      <c r="C15" s="215"/>
      <c r="D15" s="163">
        <f t="shared" si="2"/>
        <v>0</v>
      </c>
      <c r="E15" s="216"/>
      <c r="F15" s="163">
        <f t="shared" si="1"/>
        <v>0</v>
      </c>
      <c r="G15" s="164"/>
      <c r="I15" s="160"/>
    </row>
    <row r="16" spans="1:9" x14ac:dyDescent="0.3">
      <c r="A16" s="161" t="s">
        <v>45</v>
      </c>
      <c r="B16" s="224">
        <f t="shared" si="0"/>
        <v>0</v>
      </c>
      <c r="C16" s="215"/>
      <c r="D16" s="163">
        <f t="shared" si="2"/>
        <v>0</v>
      </c>
      <c r="E16" s="166"/>
      <c r="F16" s="163">
        <f t="shared" si="1"/>
        <v>0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59" t="s">
        <v>110</v>
      </c>
      <c r="B22" s="293">
        <f>SUM(B10:B21)</f>
        <v>3493</v>
      </c>
      <c r="C22" s="293">
        <f t="shared" ref="C22:G22" si="7">SUM(C10:C21)</f>
        <v>1437</v>
      </c>
      <c r="D22" s="293">
        <f t="shared" si="7"/>
        <v>1437</v>
      </c>
      <c r="E22" s="293">
        <f t="shared" si="7"/>
        <v>2056</v>
      </c>
      <c r="F22" s="293">
        <f t="shared" si="7"/>
        <v>2056</v>
      </c>
      <c r="G22" s="294">
        <f t="shared" si="7"/>
        <v>0</v>
      </c>
      <c r="I22" s="160"/>
    </row>
    <row r="23" spans="1:9" ht="17.25" thickBot="1" x14ac:dyDescent="0.35">
      <c r="A23" s="260" t="s">
        <v>103</v>
      </c>
      <c r="B23" s="261">
        <v>14912</v>
      </c>
      <c r="C23" s="261">
        <v>6254</v>
      </c>
      <c r="D23" s="261">
        <v>6254</v>
      </c>
      <c r="E23" s="261">
        <v>8658</v>
      </c>
      <c r="F23" s="261">
        <v>8658</v>
      </c>
      <c r="G23" s="26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activeCell="Y27" sqref="Y27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65" t="s">
        <v>71</v>
      </c>
      <c r="B1" s="365"/>
      <c r="C1" s="365"/>
      <c r="D1" s="365"/>
      <c r="E1" s="365"/>
      <c r="F1" s="365"/>
      <c r="G1" s="365"/>
      <c r="H1" s="365"/>
    </row>
    <row r="2" spans="1:8" ht="20.25" x14ac:dyDescent="0.3">
      <c r="A2" s="366" t="s">
        <v>111</v>
      </c>
      <c r="B2" s="366"/>
      <c r="C2" s="366"/>
      <c r="D2" s="366"/>
      <c r="E2" s="366"/>
      <c r="F2" s="366"/>
      <c r="G2" s="366"/>
      <c r="H2" s="366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8" t="s">
        <v>89</v>
      </c>
      <c r="B4" s="391" t="s">
        <v>96</v>
      </c>
      <c r="C4" s="392"/>
      <c r="D4" s="392"/>
      <c r="E4" s="392"/>
      <c r="F4" s="392"/>
      <c r="G4" s="392"/>
      <c r="H4" s="393"/>
    </row>
    <row r="5" spans="1:8" x14ac:dyDescent="0.3">
      <c r="A5" s="389"/>
      <c r="B5" s="394" t="s">
        <v>93</v>
      </c>
      <c r="C5" s="395"/>
      <c r="D5" s="395"/>
      <c r="E5" s="395"/>
      <c r="F5" s="395"/>
      <c r="G5" s="395"/>
      <c r="H5" s="396"/>
    </row>
    <row r="6" spans="1:8" x14ac:dyDescent="0.3">
      <c r="A6" s="390"/>
      <c r="B6" s="397" t="s">
        <v>101</v>
      </c>
      <c r="C6" s="398"/>
      <c r="D6" s="398"/>
      <c r="E6" s="398"/>
      <c r="F6" s="398"/>
      <c r="G6" s="398"/>
      <c r="H6" s="399"/>
    </row>
    <row r="7" spans="1:8" ht="16.5" customHeight="1" x14ac:dyDescent="0.3">
      <c r="A7" s="378" t="s">
        <v>100</v>
      </c>
      <c r="B7" s="378"/>
      <c r="C7" s="378"/>
      <c r="D7" s="378"/>
      <c r="E7" s="378"/>
      <c r="F7" s="378"/>
      <c r="G7" s="378"/>
      <c r="H7" s="378"/>
    </row>
    <row r="8" spans="1:8" ht="17.25" customHeight="1" thickBot="1" x14ac:dyDescent="0.35">
      <c r="A8" s="379"/>
      <c r="B8" s="379"/>
      <c r="C8" s="379"/>
      <c r="D8" s="379"/>
      <c r="E8" s="379"/>
      <c r="F8" s="379"/>
      <c r="G8" s="379"/>
      <c r="H8" s="379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/>
      <c r="G10" s="172"/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>
        <v>191</v>
      </c>
      <c r="C12" s="193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/>
      <c r="C13" s="197"/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/>
      <c r="C14" s="176"/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/>
      <c r="C15" s="214"/>
      <c r="D15" s="172"/>
      <c r="E15" s="173" t="s">
        <v>35</v>
      </c>
      <c r="F15" s="172"/>
      <c r="G15" s="172"/>
      <c r="H15" s="177"/>
    </row>
    <row r="16" spans="1:8" x14ac:dyDescent="0.3">
      <c r="A16" s="380" t="s">
        <v>110</v>
      </c>
      <c r="B16" s="381"/>
      <c r="C16" s="381"/>
      <c r="D16" s="381"/>
      <c r="E16" s="381"/>
      <c r="F16" s="178">
        <f>B10+B11+B12+B13+B14+B15+F10+F11+F12+F13+F14+F15</f>
        <v>739</v>
      </c>
      <c r="G16" s="178">
        <f>C10+C11+C12+C13+C14+C15+G10+G11+G12+G13+G14+G15</f>
        <v>2155</v>
      </c>
      <c r="H16" s="179"/>
    </row>
    <row r="17" spans="1:8" ht="17.25" thickBot="1" x14ac:dyDescent="0.35">
      <c r="A17" s="383" t="s">
        <v>103</v>
      </c>
      <c r="B17" s="384"/>
      <c r="C17" s="384"/>
      <c r="D17" s="384"/>
      <c r="E17" s="385"/>
      <c r="F17" s="273">
        <v>7312</v>
      </c>
      <c r="G17" s="273">
        <v>8068</v>
      </c>
      <c r="H17" s="27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78" t="s">
        <v>77</v>
      </c>
      <c r="B20" s="378"/>
      <c r="C20" s="378"/>
      <c r="D20" s="378"/>
      <c r="E20" s="378"/>
      <c r="F20" s="378"/>
      <c r="G20" s="378"/>
      <c r="H20" s="378"/>
    </row>
    <row r="21" spans="1:8" ht="17.25" customHeight="1" thickBot="1" x14ac:dyDescent="0.35">
      <c r="A21" s="378"/>
      <c r="B21" s="378"/>
      <c r="C21" s="378"/>
      <c r="D21" s="378"/>
      <c r="E21" s="378"/>
      <c r="F21" s="378"/>
      <c r="G21" s="382"/>
      <c r="H21" s="382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/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/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/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/>
      <c r="C28" s="172"/>
      <c r="D28" s="173" t="s">
        <v>35</v>
      </c>
      <c r="E28" s="172"/>
      <c r="F28" s="177"/>
    </row>
    <row r="29" spans="1:8" x14ac:dyDescent="0.3">
      <c r="A29" s="386" t="s">
        <v>110</v>
      </c>
      <c r="B29" s="387"/>
      <c r="C29" s="387"/>
      <c r="D29" s="387"/>
      <c r="E29" s="264">
        <v>1980</v>
      </c>
      <c r="F29" s="265"/>
    </row>
    <row r="30" spans="1:8" ht="17.25" thickBot="1" x14ac:dyDescent="0.35">
      <c r="A30" s="375" t="s">
        <v>103</v>
      </c>
      <c r="B30" s="376"/>
      <c r="C30" s="376"/>
      <c r="D30" s="377"/>
      <c r="E30" s="275">
        <v>8351</v>
      </c>
      <c r="F30" s="263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activeCell="J20" sqref="J20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29" t="s">
        <v>82</v>
      </c>
      <c r="B1" s="329"/>
      <c r="C1" s="329"/>
      <c r="D1" s="329"/>
      <c r="E1" s="329"/>
      <c r="F1" s="329"/>
      <c r="G1" s="329"/>
      <c r="H1" s="329"/>
    </row>
    <row r="2" spans="1:8" s="2" customFormat="1" ht="18" customHeight="1" x14ac:dyDescent="0.3">
      <c r="A2" s="315" t="s">
        <v>111</v>
      </c>
      <c r="B2" s="315"/>
      <c r="C2" s="315"/>
      <c r="D2" s="315"/>
      <c r="E2" s="315"/>
      <c r="F2" s="315"/>
      <c r="G2" s="315"/>
      <c r="H2" s="315"/>
    </row>
    <row r="3" spans="1:8" s="2" customFormat="1" ht="15" customHeight="1" x14ac:dyDescent="0.3">
      <c r="A3" s="403"/>
      <c r="B3" s="403"/>
      <c r="C3" s="403"/>
      <c r="D3" s="403"/>
      <c r="E3" s="403"/>
      <c r="F3" s="403"/>
      <c r="G3" s="403"/>
      <c r="H3" s="403"/>
    </row>
    <row r="4" spans="1:8" ht="18" customHeight="1" x14ac:dyDescent="0.3">
      <c r="A4" s="330" t="s">
        <v>89</v>
      </c>
      <c r="B4" s="404" t="s">
        <v>28</v>
      </c>
      <c r="C4" s="404"/>
      <c r="D4" s="404"/>
      <c r="E4" s="404"/>
      <c r="F4" s="404"/>
      <c r="G4" s="404"/>
      <c r="H4" s="405"/>
    </row>
    <row r="5" spans="1:8" ht="18" customHeight="1" x14ac:dyDescent="0.3">
      <c r="A5" s="331"/>
      <c r="B5" s="334" t="s">
        <v>92</v>
      </c>
      <c r="C5" s="334"/>
      <c r="D5" s="334"/>
      <c r="E5" s="334"/>
      <c r="F5" s="334"/>
      <c r="G5" s="334"/>
      <c r="H5" s="335"/>
    </row>
    <row r="6" spans="1:8" ht="18" customHeight="1" x14ac:dyDescent="0.3">
      <c r="A6" s="331"/>
      <c r="B6" s="334" t="s">
        <v>108</v>
      </c>
      <c r="C6" s="334"/>
      <c r="D6" s="334"/>
      <c r="E6" s="334"/>
      <c r="F6" s="334"/>
      <c r="G6" s="334"/>
      <c r="H6" s="335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19" t="s">
        <v>59</v>
      </c>
      <c r="B8" s="400" t="s">
        <v>44</v>
      </c>
      <c r="C8" s="326" t="s">
        <v>78</v>
      </c>
      <c r="D8" s="326"/>
      <c r="E8" s="326"/>
      <c r="F8" s="326" t="s">
        <v>80</v>
      </c>
      <c r="G8" s="326"/>
      <c r="H8" s="402"/>
    </row>
    <row r="9" spans="1:8" ht="19.5" customHeight="1" x14ac:dyDescent="0.3">
      <c r="A9" s="320"/>
      <c r="B9" s="401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>
        <v>469</v>
      </c>
      <c r="C12" s="247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/>
      <c r="C13" s="30"/>
      <c r="D13" s="30"/>
      <c r="E13" s="31"/>
      <c r="F13" s="30"/>
      <c r="G13" s="30"/>
      <c r="H13" s="145"/>
    </row>
    <row r="14" spans="1:8" ht="19.5" customHeight="1" x14ac:dyDescent="0.3">
      <c r="A14" s="116" t="s">
        <v>41</v>
      </c>
      <c r="B14" s="144"/>
      <c r="C14" s="30"/>
      <c r="D14" s="30"/>
      <c r="E14" s="31"/>
      <c r="F14" s="32"/>
      <c r="G14" s="32"/>
      <c r="H14" s="145"/>
    </row>
    <row r="15" spans="1:8" ht="19.5" customHeight="1" x14ac:dyDescent="0.3">
      <c r="A15" s="116" t="s">
        <v>57</v>
      </c>
      <c r="B15" s="144"/>
      <c r="C15" s="32"/>
      <c r="D15" s="32"/>
      <c r="E15" s="31"/>
      <c r="F15" s="32"/>
      <c r="G15" s="32"/>
      <c r="H15" s="145"/>
    </row>
    <row r="16" spans="1:8" ht="19.5" customHeight="1" x14ac:dyDescent="0.3">
      <c r="A16" s="116" t="s">
        <v>45</v>
      </c>
      <c r="B16" s="144"/>
      <c r="C16" s="30"/>
      <c r="D16" s="30"/>
      <c r="E16" s="31"/>
      <c r="F16" s="32"/>
      <c r="G16" s="32"/>
      <c r="H16" s="145"/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1" t="s">
        <v>109</v>
      </c>
      <c r="B22" s="292">
        <f>SUM(B10:B21)</f>
        <v>1393</v>
      </c>
      <c r="C22" s="292">
        <f>SUM(C10:C21)</f>
        <v>1391</v>
      </c>
      <c r="D22" s="292">
        <f t="shared" ref="D22:H22" si="0">SUM(D10:D21)</f>
        <v>0</v>
      </c>
      <c r="E22" s="292">
        <f t="shared" si="0"/>
        <v>1391</v>
      </c>
      <c r="F22" s="292">
        <f t="shared" si="0"/>
        <v>2</v>
      </c>
      <c r="G22" s="292">
        <f t="shared" si="0"/>
        <v>0</v>
      </c>
      <c r="H22" s="292">
        <f t="shared" si="0"/>
        <v>2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6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29" t="s">
        <v>70</v>
      </c>
      <c r="B1" s="329"/>
      <c r="C1" s="329"/>
      <c r="D1" s="329"/>
      <c r="E1" s="329"/>
      <c r="F1" s="329"/>
      <c r="G1" s="329"/>
      <c r="H1" s="329"/>
      <c r="I1" s="329"/>
      <c r="J1" s="9"/>
      <c r="K1" s="9"/>
      <c r="L1" s="9"/>
      <c r="M1" s="9"/>
      <c r="N1" s="9"/>
      <c r="O1" s="9"/>
    </row>
    <row r="2" spans="1:15" ht="20.25" x14ac:dyDescent="0.3">
      <c r="A2" s="315" t="s">
        <v>91</v>
      </c>
      <c r="B2" s="315"/>
      <c r="C2" s="315"/>
      <c r="D2" s="315"/>
      <c r="E2" s="315"/>
      <c r="F2" s="315"/>
      <c r="G2" s="315"/>
      <c r="H2" s="315"/>
      <c r="I2" s="315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0" t="s">
        <v>89</v>
      </c>
      <c r="B4" s="332" t="s">
        <v>97</v>
      </c>
      <c r="C4" s="332"/>
      <c r="D4" s="332"/>
      <c r="E4" s="332"/>
      <c r="F4" s="332"/>
      <c r="G4" s="332"/>
      <c r="H4" s="332"/>
      <c r="I4" s="333"/>
    </row>
    <row r="5" spans="1:15" x14ac:dyDescent="0.3">
      <c r="A5" s="331"/>
      <c r="B5" s="334" t="s">
        <v>93</v>
      </c>
      <c r="C5" s="334"/>
      <c r="D5" s="334"/>
      <c r="E5" s="334"/>
      <c r="F5" s="334"/>
      <c r="G5" s="334"/>
      <c r="H5" s="334"/>
      <c r="I5" s="335"/>
    </row>
    <row r="6" spans="1:15" x14ac:dyDescent="0.3">
      <c r="A6" s="331"/>
      <c r="B6" s="334" t="s">
        <v>95</v>
      </c>
      <c r="C6" s="334"/>
      <c r="D6" s="334"/>
      <c r="E6" s="334"/>
      <c r="F6" s="334"/>
      <c r="G6" s="334"/>
      <c r="H6" s="334"/>
      <c r="I6" s="335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0" t="s">
        <v>38</v>
      </c>
      <c r="B8" s="407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06"/>
      <c r="B9" s="408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19" t="s">
        <v>31</v>
      </c>
      <c r="B11" s="409" t="s">
        <v>9</v>
      </c>
      <c r="C11" s="411" t="s">
        <v>0</v>
      </c>
      <c r="D11" s="412"/>
      <c r="E11" s="412"/>
      <c r="F11" s="412" t="s">
        <v>37</v>
      </c>
      <c r="G11" s="412"/>
      <c r="H11" s="412"/>
      <c r="I11" s="413" t="s">
        <v>43</v>
      </c>
    </row>
    <row r="12" spans="1:15" x14ac:dyDescent="0.3">
      <c r="A12" s="320"/>
      <c r="B12" s="410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14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19" t="s">
        <v>59</v>
      </c>
      <c r="B23" s="325" t="s">
        <v>17</v>
      </c>
      <c r="C23" s="323" t="s">
        <v>0</v>
      </c>
      <c r="D23" s="326"/>
      <c r="E23" s="326"/>
      <c r="F23" s="326" t="s">
        <v>37</v>
      </c>
      <c r="G23" s="326"/>
      <c r="H23" s="326"/>
      <c r="I23" s="327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0"/>
      <c r="B24" s="322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8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19" t="s">
        <v>59</v>
      </c>
      <c r="B40" s="321" t="s">
        <v>25</v>
      </c>
      <c r="C40" s="323" t="s">
        <v>19</v>
      </c>
      <c r="D40" s="324"/>
      <c r="E40" s="324"/>
      <c r="F40" s="321" t="s">
        <v>43</v>
      </c>
    </row>
    <row r="41" spans="1:9" x14ac:dyDescent="0.3">
      <c r="A41" s="320"/>
      <c r="B41" s="322"/>
      <c r="C41" s="72" t="s">
        <v>56</v>
      </c>
      <c r="D41" s="37" t="s">
        <v>58</v>
      </c>
      <c r="E41" s="38" t="s">
        <v>49</v>
      </c>
      <c r="F41" s="322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6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2024-04-03T01:53:31Z</dcterms:modified>
  <cp:version>1100.0100.01</cp:version>
</cp:coreProperties>
</file>