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8AFF0CB4-EB13-4CC4-B694-1B04F73C11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5" l="1"/>
  <c r="B20" i="3"/>
  <c r="E20" i="3"/>
  <c r="D19" i="5"/>
  <c r="D18" i="5"/>
  <c r="F16" i="6"/>
  <c r="G16" i="6"/>
  <c r="H9" i="1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13" i="2" l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3" i="3" s="1"/>
  <c r="E22" i="3"/>
  <c r="H17" i="3"/>
  <c r="H18" i="3"/>
  <c r="H19" i="3"/>
  <c r="H20" i="3"/>
  <c r="H21" i="3"/>
  <c r="H22" i="3"/>
  <c r="B16" i="3" l="1"/>
  <c r="B22" i="3"/>
  <c r="B21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D22" i="5" l="1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<sst xmlns="http://schemas.openxmlformats.org/spreadsheetml/2006/main" count="345" uniqueCount="115">
  <si>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</si>
  <si>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</si>
  <si>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</si>
  <si>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</si>
  <si>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</si>
  <si>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</si>
  <si>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</si>
  <si>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</si>
  <si>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</si>
  <si>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</si>
  <si>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</si>
  <si>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</si>
  <si>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</si>
  <si>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</si>
  <si>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</si>
  <si>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</si>
  <si>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</si>
  <si>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</si>
  <si>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</si>
  <si>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</si>
  <si>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</si>
  <si>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</si>
  <si>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</si>
  <si>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</si>
  <si>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</si>
  <si>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</si>
  <si>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</si>
  <si>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</si>
  <si>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</si>
  <si>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</si>
  <si>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</si>
  <si>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</si>
  <si>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</si>
  <si>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</si>
  <si>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</si>
  <si>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</si>
  <si>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</si>
  <si>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</si>
  <si>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</si>
  <si>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</si>
  <si>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</si>
  <si>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</si>
  <si>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</si>
  <si>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</si>
  <si>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</si>
  <si>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</si>
  <si>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</si>
  <si>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</si>
  <si>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</si>
  <si>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</si>
  <si>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</si>
  <si>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</si>
  <si>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</si>
  <si>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</si>
  <si>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</si>
  <si>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</si>
  <si>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</si>
  <si>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</si>
  <si>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</si>
  <si>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</si>
  <si>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</si>
  <si>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</si>
  <si>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</si>
  <si>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</si>
  <si>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</si>
  <si>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</si>
  <si>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</si>
  <si>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</si>
  <si>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</si>
  <si>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</si>
  <si>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</si>
  <si>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</si>
  <si>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</si>
  <si>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</si>
  <si>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</si>
  <si>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</si>
  <si>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</si>
  <si>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</si>
  <si>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</si>
  <si>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</si>
  <si>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</si>
  <si>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</si>
  <si>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</si>
  <si>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</si>
  <si>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</si>
  <si>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</si>
  <si>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</si>
  <si>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</si>
  <si>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</si>
  <si>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</si>
  <si>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</si>
  <si>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</si>
  <si>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</si>
  <si>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</si>
  <si>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</si>
  <si>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</si>
  <si>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</si>
  <si>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</si>
  <si>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</si>
  <si>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</si>
  <si>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</si>
  <si>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</si>
  <si>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</si>
  <si>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</si>
  <si>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</si>
  <si>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</si>
  <si>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</si>
  <si>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</si>
  <si>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</si>
  <si>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</si>
  <si>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(2024. 11.1. ~ 2024. 11 30.)</t>
    <phoneticPr fontId="25" type="noConversion"/>
  </si>
  <si>
    <t>11월  통계</t>
    <phoneticPr fontId="25" type="noConversion"/>
  </si>
  <si>
    <t>11월 합계</t>
    <phoneticPr fontId="25" type="noConversion"/>
  </si>
  <si>
    <t>11월  합계</t>
    <phoneticPr fontId="25" type="noConversion"/>
  </si>
  <si>
    <t>종합자료실 이용통계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</si>
</sst>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3" fillId="3" borderId="1" xfId="0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4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4" fillId="4" borderId="20" xfId="1" applyNumberFormat="1" applyFont="1" applyFill="1" applyBorder="1" applyAlignment="1" applyProtection="1">
      <alignment vertical="center" shrinkToFit="1"/>
      <protection locked="0"/>
    </xf>
    <xf numFmtId="41" fontId="34" fillId="4" borderId="44" xfId="1" applyNumberFormat="1" applyFont="1" applyFill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6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6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6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3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0" xfId="11" applyFont="1" applyFill="1" applyBorder="1" applyAlignment="1" applyProtection="1">
      <alignment horizontal="right" vertical="center" shrinkToFit="1"/>
      <protection locked="0"/>
    </xf>
    <xf numFmtId="41" fontId="32" fillId="15" borderId="3" xfId="11" applyFont="1" applyFill="1" applyBorder="1" applyAlignment="1" applyProtection="1">
      <alignment horizontal="right" vertical="center" wrapText="1" shrinkToFit="1"/>
      <protection locked="0"/>
    </xf>
    <xf numFmtId="41" fontId="32" fillId="15" borderId="27" xfId="1" applyFont="1" applyFill="1" applyBorder="1" applyAlignment="1" applyProtection="1">
      <alignment horizontal="center" vertical="center" shrinkToFit="1"/>
      <protection locked="0"/>
    </xf>
    <xf numFmtId="41" fontId="32" fillId="15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4" borderId="3" xfId="1" applyFont="1" applyFill="1" applyBorder="1" applyAlignment="1" applyProtection="1">
      <alignment horizontal="right" vertical="center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28" xfId="1" applyFont="1" applyFill="1" applyBorder="1" applyAlignment="1" applyProtection="1">
      <alignment horizontal="center" vertical="center" shrinkToFit="1"/>
      <protection locked="0"/>
    </xf>
    <xf numFmtId="41" fontId="32" fillId="14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1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41" fontId="36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6" fillId="14" borderId="37" xfId="5" applyNumberFormat="1" applyFont="1" applyFill="1" applyBorder="1" applyAlignment="1" applyProtection="1">
      <alignment horizontal="center" vertical="center"/>
      <protection locked="0"/>
    </xf>
    <xf numFmtId="0" fontId="36" fillId="14" borderId="28" xfId="5" applyNumberFormat="1" applyFont="1" applyFill="1" applyBorder="1" applyAlignment="1" applyProtection="1">
      <alignment horizontal="center" vertical="center"/>
      <protection locked="0"/>
    </xf>
    <xf numFmtId="0" fontId="36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15" t="s">
        <v>83</v>
      </c>
      <c r="B2" s="315"/>
      <c r="C2" s="315"/>
      <c r="D2" s="315"/>
      <c r="E2" s="315"/>
      <c r="F2" s="315"/>
      <c r="G2" s="315"/>
      <c r="H2" s="315"/>
      <c r="I2" s="315"/>
      <c r="J2" s="315"/>
    </row>
    <row r="3" spans="1:17" s="2" customFormat="1" ht="20.25" x14ac:dyDescent="0.3">
      <c r="A3" s="316" t="s">
        <v>110</v>
      </c>
      <c r="B3" s="316"/>
      <c r="C3" s="316"/>
      <c r="D3" s="316"/>
      <c r="E3" s="316"/>
      <c r="F3" s="316"/>
      <c r="G3" s="316"/>
      <c r="H3" s="316"/>
      <c r="I3" s="316"/>
      <c r="J3" s="316"/>
    </row>
    <row r="4" spans="1:17" x14ac:dyDescent="0.3">
      <c r="A4" s="223"/>
      <c r="B4" s="223"/>
    </row>
    <row r="5" spans="1:17" ht="39.75" customHeight="1" x14ac:dyDescent="0.3">
      <c r="A5" s="6" t="s">
        <v>82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85"/>
      <c r="J6" s="314" t="s">
        <v>85</v>
      </c>
      <c r="K6" s="314"/>
    </row>
    <row r="7" spans="1:17" ht="22.5" customHeight="1" x14ac:dyDescent="0.3">
      <c r="A7" s="317" t="s">
        <v>31</v>
      </c>
      <c r="B7" s="299" t="s">
        <v>44</v>
      </c>
      <c r="C7" s="299" t="s">
        <v>4</v>
      </c>
      <c r="D7" s="299"/>
      <c r="E7" s="299"/>
      <c r="F7" s="299" t="s">
        <v>21</v>
      </c>
      <c r="G7" s="299"/>
      <c r="H7" s="299"/>
      <c r="I7" s="299" t="s">
        <v>24</v>
      </c>
      <c r="J7" s="299" t="s">
        <v>22</v>
      </c>
      <c r="K7" s="312" t="s">
        <v>106</v>
      </c>
    </row>
    <row r="8" spans="1:17" ht="22.5" customHeight="1" x14ac:dyDescent="0.3">
      <c r="A8" s="318"/>
      <c r="B8" s="319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19"/>
      <c r="J8" s="319"/>
      <c r="K8" s="313"/>
    </row>
    <row r="9" spans="1:17" s="2" customFormat="1" ht="22.5" customHeight="1" x14ac:dyDescent="0.3">
      <c r="A9" s="46" t="s">
        <v>111</v>
      </c>
      <c r="B9" s="243">
        <f>E9+H9+I9+J9+K9</f>
        <v>7804</v>
      </c>
      <c r="C9" s="276">
        <v>409</v>
      </c>
      <c r="D9" s="276">
        <v>3232</v>
      </c>
      <c r="E9" s="277">
        <f>C9+D9</f>
        <v>3641</v>
      </c>
      <c r="F9" s="271">
        <v>286</v>
      </c>
      <c r="G9" s="271">
        <v>2265</v>
      </c>
      <c r="H9" s="278">
        <f>F9+G9</f>
        <v>2551</v>
      </c>
      <c r="I9" s="271">
        <v>480</v>
      </c>
      <c r="J9" s="279">
        <v>1115</v>
      </c>
      <c r="K9" s="280">
        <v>17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86" t="s">
        <v>109</v>
      </c>
      <c r="B10" s="287">
        <f>E10+H10+J10+I10+K10</f>
        <v>86017</v>
      </c>
      <c r="C10" s="288">
        <v>4484</v>
      </c>
      <c r="D10" s="288">
        <v>33877</v>
      </c>
      <c r="E10" s="289">
        <v>38361</v>
      </c>
      <c r="F10" s="287">
        <v>3220</v>
      </c>
      <c r="G10" s="287">
        <v>24273</v>
      </c>
      <c r="H10" s="287">
        <v>27493</v>
      </c>
      <c r="I10" s="287">
        <v>5374</v>
      </c>
      <c r="J10" s="290">
        <v>14581</v>
      </c>
      <c r="K10" s="291">
        <v>208</v>
      </c>
      <c r="M10" s="8"/>
      <c r="N10" s="5"/>
      <c r="O10" s="5"/>
      <c r="P10" s="5"/>
      <c r="Q10" s="5"/>
    </row>
    <row r="11" spans="1:17" ht="38.25" customHeight="1" x14ac:dyDescent="0.3">
      <c r="A11" s="7" t="s">
        <v>86</v>
      </c>
      <c r="B11" s="7"/>
      <c r="C11" s="7"/>
      <c r="D11" s="239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85</v>
      </c>
    </row>
    <row r="13" spans="1:17" ht="20.25" customHeight="1" x14ac:dyDescent="0.3">
      <c r="A13" s="231" t="s">
        <v>31</v>
      </c>
      <c r="B13" s="230" t="s">
        <v>44</v>
      </c>
      <c r="C13" s="299" t="s">
        <v>56</v>
      </c>
      <c r="D13" s="299"/>
      <c r="E13" s="299"/>
      <c r="F13" s="299" t="s">
        <v>54</v>
      </c>
      <c r="G13" s="299"/>
      <c r="H13" s="299"/>
      <c r="I13" s="230" t="s">
        <v>49</v>
      </c>
      <c r="J13" s="232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112</v>
      </c>
      <c r="B14" s="274">
        <v>62</v>
      </c>
      <c r="C14" s="306">
        <v>48</v>
      </c>
      <c r="D14" s="307"/>
      <c r="E14" s="308"/>
      <c r="F14" s="306">
        <v>4</v>
      </c>
      <c r="G14" s="307"/>
      <c r="H14" s="308"/>
      <c r="I14" s="274">
        <v>10</v>
      </c>
      <c r="J14" s="275"/>
      <c r="K14" s="240"/>
    </row>
    <row r="15" spans="1:17" ht="22.5" customHeight="1" thickBot="1" x14ac:dyDescent="0.35">
      <c r="A15" s="292" t="s">
        <v>109</v>
      </c>
      <c r="B15" s="293">
        <v>814</v>
      </c>
      <c r="C15" s="309">
        <v>606</v>
      </c>
      <c r="D15" s="310"/>
      <c r="E15" s="311"/>
      <c r="F15" s="309">
        <v>95</v>
      </c>
      <c r="G15" s="310"/>
      <c r="H15" s="311"/>
      <c r="I15" s="293">
        <v>113</v>
      </c>
      <c r="J15" s="234"/>
      <c r="K15" s="223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84</v>
      </c>
      <c r="N18" s="2"/>
      <c r="O18" s="2"/>
      <c r="P18" s="2"/>
      <c r="Q18" s="2"/>
    </row>
    <row r="19" spans="1:17" ht="21.75" customHeight="1" x14ac:dyDescent="0.3">
      <c r="A19" s="236" t="s">
        <v>31</v>
      </c>
      <c r="B19" s="235" t="s">
        <v>44</v>
      </c>
      <c r="C19" s="299" t="s">
        <v>56</v>
      </c>
      <c r="D19" s="299"/>
      <c r="E19" s="299"/>
      <c r="F19" s="299" t="s">
        <v>54</v>
      </c>
      <c r="G19" s="299"/>
      <c r="H19" s="299"/>
      <c r="I19" s="235" t="s">
        <v>49</v>
      </c>
      <c r="J19" s="237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113</v>
      </c>
      <c r="B20" s="271">
        <v>3288</v>
      </c>
      <c r="C20" s="300">
        <v>2274</v>
      </c>
      <c r="D20" s="301"/>
      <c r="E20" s="302"/>
      <c r="F20" s="303">
        <v>217</v>
      </c>
      <c r="G20" s="304"/>
      <c r="H20" s="305"/>
      <c r="I20" s="272">
        <v>797</v>
      </c>
      <c r="J20" s="273"/>
      <c r="N20" s="5"/>
      <c r="O20" s="5"/>
      <c r="P20" s="5"/>
      <c r="Q20" s="5"/>
    </row>
    <row r="21" spans="1:17" ht="22.5" customHeight="1" thickBot="1" x14ac:dyDescent="0.35">
      <c r="A21" s="292" t="s">
        <v>109</v>
      </c>
      <c r="B21" s="294">
        <v>37015</v>
      </c>
      <c r="C21" s="296">
        <v>26388</v>
      </c>
      <c r="D21" s="297"/>
      <c r="E21" s="298"/>
      <c r="F21" s="296">
        <v>2313</v>
      </c>
      <c r="G21" s="297"/>
      <c r="H21" s="298"/>
      <c r="I21" s="295">
        <v>8314</v>
      </c>
      <c r="J21" s="234"/>
      <c r="K21" s="223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315" t="s">
        <v>114</v>
      </c>
      <c r="B1" s="315"/>
      <c r="C1" s="315"/>
      <c r="D1" s="315"/>
      <c r="E1" s="315"/>
      <c r="F1" s="315"/>
      <c r="G1" s="315"/>
      <c r="H1" s="315"/>
      <c r="I1" s="315"/>
      <c r="J1" s="9"/>
      <c r="K1" s="113"/>
    </row>
    <row r="2" spans="1:11" ht="20.25" x14ac:dyDescent="0.3">
      <c r="A2" s="316" t="s">
        <v>110</v>
      </c>
      <c r="B2" s="316"/>
      <c r="C2" s="316"/>
      <c r="D2" s="316"/>
      <c r="E2" s="316"/>
      <c r="F2" s="316"/>
      <c r="G2" s="316"/>
      <c r="H2" s="316"/>
      <c r="I2" s="316"/>
      <c r="J2" s="316"/>
      <c r="K2" s="114"/>
    </row>
    <row r="3" spans="1:11" ht="17.25" thickBot="1" x14ac:dyDescent="0.35"/>
    <row r="4" spans="1:11" x14ac:dyDescent="0.3">
      <c r="A4" s="330" t="s">
        <v>88</v>
      </c>
      <c r="B4" s="333" t="s">
        <v>96</v>
      </c>
      <c r="C4" s="333"/>
      <c r="D4" s="333"/>
      <c r="E4" s="333"/>
      <c r="F4" s="333"/>
      <c r="G4" s="333"/>
      <c r="H4" s="333"/>
      <c r="I4" s="334"/>
    </row>
    <row r="5" spans="1:11" x14ac:dyDescent="0.3">
      <c r="A5" s="331"/>
      <c r="B5" s="335" t="s">
        <v>105</v>
      </c>
      <c r="C5" s="335"/>
      <c r="D5" s="335"/>
      <c r="E5" s="335"/>
      <c r="F5" s="335"/>
      <c r="G5" s="335"/>
      <c r="H5" s="335"/>
      <c r="I5" s="336"/>
    </row>
    <row r="6" spans="1:11" ht="17.25" thickBot="1" x14ac:dyDescent="0.35">
      <c r="A6" s="332"/>
      <c r="B6" s="337" t="s">
        <v>100</v>
      </c>
      <c r="C6" s="337"/>
      <c r="D6" s="337"/>
      <c r="E6" s="337"/>
      <c r="F6" s="337"/>
      <c r="G6" s="337"/>
      <c r="H6" s="337"/>
      <c r="I6" s="338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0" t="s">
        <v>59</v>
      </c>
      <c r="B10" s="326" t="s">
        <v>17</v>
      </c>
      <c r="C10" s="324" t="s">
        <v>0</v>
      </c>
      <c r="D10" s="327"/>
      <c r="E10" s="327"/>
      <c r="F10" s="327" t="s">
        <v>37</v>
      </c>
      <c r="G10" s="327"/>
      <c r="H10" s="327"/>
      <c r="I10" s="328" t="s">
        <v>43</v>
      </c>
    </row>
    <row r="11" spans="1:11" x14ac:dyDescent="0.3">
      <c r="A11" s="321"/>
      <c r="B11" s="323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29"/>
    </row>
    <row r="12" spans="1:11" x14ac:dyDescent="0.3">
      <c r="A12" s="244" t="s">
        <v>67</v>
      </c>
      <c r="B12" s="186">
        <f>SUM(E12,H12)</f>
        <v>3841</v>
      </c>
      <c r="C12" s="211">
        <v>351</v>
      </c>
      <c r="D12" s="203">
        <v>65</v>
      </c>
      <c r="E12" s="102">
        <f>SUM(C12:D12)</f>
        <v>416</v>
      </c>
      <c r="F12" s="205">
        <v>2294</v>
      </c>
      <c r="G12" s="205">
        <v>1131</v>
      </c>
      <c r="H12" s="102">
        <f>SUM(F12:G12)</f>
        <v>3425</v>
      </c>
      <c r="I12" s="104"/>
    </row>
    <row r="13" spans="1:11" x14ac:dyDescent="0.3">
      <c r="A13" s="244" t="s">
        <v>33</v>
      </c>
      <c r="B13" s="186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44" t="s">
        <v>48</v>
      </c>
      <c r="B14" s="186">
        <f t="shared" si="0"/>
        <v>3039</v>
      </c>
      <c r="C14" s="211">
        <v>328</v>
      </c>
      <c r="D14" s="203">
        <v>50</v>
      </c>
      <c r="E14" s="102">
        <f>C14+D14</f>
        <v>378</v>
      </c>
      <c r="F14" s="205">
        <v>1784</v>
      </c>
      <c r="G14" s="205">
        <v>877</v>
      </c>
      <c r="H14" s="102">
        <f>F14+G14</f>
        <v>2661</v>
      </c>
      <c r="I14" s="104"/>
    </row>
    <row r="15" spans="1:11" x14ac:dyDescent="0.3">
      <c r="A15" s="244" t="s">
        <v>51</v>
      </c>
      <c r="B15" s="192">
        <f t="shared" si="0"/>
        <v>2950</v>
      </c>
      <c r="C15" s="193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44" t="s">
        <v>41</v>
      </c>
      <c r="B16" s="201">
        <f t="shared" si="0"/>
        <v>3477</v>
      </c>
      <c r="C16" s="202">
        <v>329</v>
      </c>
      <c r="D16" s="203">
        <v>53</v>
      </c>
      <c r="E16" s="204">
        <f t="shared" ref="E16" si="2">C16+D16</f>
        <v>382</v>
      </c>
      <c r="F16" s="205">
        <v>2071</v>
      </c>
      <c r="G16" s="205">
        <v>1024</v>
      </c>
      <c r="H16" s="204">
        <f>F16+G16</f>
        <v>3095</v>
      </c>
      <c r="I16" s="104"/>
    </row>
    <row r="17" spans="1:9" x14ac:dyDescent="0.3">
      <c r="A17" s="244" t="s">
        <v>57</v>
      </c>
      <c r="B17" s="201">
        <f t="shared" si="0"/>
        <v>3442</v>
      </c>
      <c r="C17" s="210">
        <v>355</v>
      </c>
      <c r="D17" s="203">
        <v>39</v>
      </c>
      <c r="E17" s="102">
        <v>394</v>
      </c>
      <c r="F17" s="205">
        <v>2043</v>
      </c>
      <c r="G17" s="205">
        <v>1005</v>
      </c>
      <c r="H17" s="204">
        <f t="shared" ref="H17:H23" si="3">F17+G17</f>
        <v>3048</v>
      </c>
      <c r="I17" s="104"/>
    </row>
    <row r="18" spans="1:9" x14ac:dyDescent="0.3">
      <c r="A18" s="244" t="s">
        <v>45</v>
      </c>
      <c r="B18" s="201">
        <f t="shared" si="0"/>
        <v>3778</v>
      </c>
      <c r="C18" s="210">
        <v>368</v>
      </c>
      <c r="D18" s="203">
        <v>67</v>
      </c>
      <c r="E18" s="102">
        <f t="shared" si="1"/>
        <v>435</v>
      </c>
      <c r="F18" s="205">
        <v>2241</v>
      </c>
      <c r="G18" s="205">
        <v>1102</v>
      </c>
      <c r="H18" s="204">
        <f t="shared" si="3"/>
        <v>3343</v>
      </c>
      <c r="I18" s="104"/>
    </row>
    <row r="19" spans="1:9" x14ac:dyDescent="0.3">
      <c r="A19" s="244" t="s">
        <v>52</v>
      </c>
      <c r="B19" s="201">
        <f t="shared" ref="B19:B23" si="4">E19+H19</f>
        <v>4568</v>
      </c>
      <c r="C19" s="210">
        <v>445</v>
      </c>
      <c r="D19" s="203">
        <v>91</v>
      </c>
      <c r="E19" s="102">
        <f t="shared" si="1"/>
        <v>536</v>
      </c>
      <c r="F19" s="205">
        <v>2700</v>
      </c>
      <c r="G19" s="205">
        <v>1332</v>
      </c>
      <c r="H19" s="204">
        <f t="shared" si="3"/>
        <v>4032</v>
      </c>
      <c r="I19" s="104"/>
    </row>
    <row r="20" spans="1:9" x14ac:dyDescent="0.3">
      <c r="A20" s="244" t="s">
        <v>34</v>
      </c>
      <c r="B20" s="201">
        <f t="shared" si="4"/>
        <v>3341</v>
      </c>
      <c r="C20" s="105">
        <v>358</v>
      </c>
      <c r="D20" s="103">
        <v>33</v>
      </c>
      <c r="E20" s="102">
        <f t="shared" si="1"/>
        <v>391</v>
      </c>
      <c r="F20" s="103">
        <v>1976</v>
      </c>
      <c r="G20" s="103">
        <v>974</v>
      </c>
      <c r="H20" s="204">
        <f t="shared" si="3"/>
        <v>2950</v>
      </c>
      <c r="I20" s="104"/>
    </row>
    <row r="21" spans="1:9" x14ac:dyDescent="0.3">
      <c r="A21" s="244" t="s">
        <v>53</v>
      </c>
      <c r="B21" s="201">
        <f>E21+H21</f>
        <v>3310</v>
      </c>
      <c r="C21" s="105">
        <v>359</v>
      </c>
      <c r="D21" s="103">
        <v>52</v>
      </c>
      <c r="E21" s="102">
        <f>C21+D21</f>
        <v>411</v>
      </c>
      <c r="F21" s="103">
        <v>1942</v>
      </c>
      <c r="G21" s="103">
        <v>957</v>
      </c>
      <c r="H21" s="204">
        <f>F21+G21</f>
        <v>2899</v>
      </c>
      <c r="I21" s="104"/>
    </row>
    <row r="22" spans="1:9" x14ac:dyDescent="0.3">
      <c r="A22" s="244" t="s">
        <v>47</v>
      </c>
      <c r="B22" s="201">
        <f t="shared" si="4"/>
        <v>3641</v>
      </c>
      <c r="C22" s="241">
        <v>354</v>
      </c>
      <c r="D22" s="216">
        <v>55</v>
      </c>
      <c r="E22" s="242">
        <f>C22+D22</f>
        <v>409</v>
      </c>
      <c r="F22" s="216">
        <v>2164</v>
      </c>
      <c r="G22" s="216">
        <v>1068</v>
      </c>
      <c r="H22" s="204">
        <f t="shared" si="3"/>
        <v>3232</v>
      </c>
      <c r="I22" s="104"/>
    </row>
    <row r="23" spans="1:9" x14ac:dyDescent="0.3">
      <c r="A23" s="244" t="s">
        <v>35</v>
      </c>
      <c r="B23" s="201">
        <f t="shared" si="4"/>
        <v>0</v>
      </c>
      <c r="C23" s="105"/>
      <c r="D23" s="103"/>
      <c r="E23" s="102">
        <f>C23+D23</f>
        <v>0</v>
      </c>
      <c r="F23" s="103"/>
      <c r="G23" s="103"/>
      <c r="H23" s="204">
        <f t="shared" si="3"/>
        <v>0</v>
      </c>
      <c r="I23" s="106"/>
    </row>
    <row r="24" spans="1:9" ht="17.25" thickBot="1" x14ac:dyDescent="0.35">
      <c r="A24" s="246" t="s">
        <v>108</v>
      </c>
      <c r="B24" s="260">
        <f>SUM(B12:B23)</f>
        <v>38361</v>
      </c>
      <c r="C24" s="260">
        <f t="shared" ref="C24:I24" si="5">SUM(C12:C23)</f>
        <v>3892</v>
      </c>
      <c r="D24" s="260">
        <f t="shared" si="5"/>
        <v>592</v>
      </c>
      <c r="E24" s="260">
        <f t="shared" si="5"/>
        <v>4484</v>
      </c>
      <c r="F24" s="260">
        <f t="shared" si="5"/>
        <v>22694</v>
      </c>
      <c r="G24" s="260">
        <f t="shared" si="5"/>
        <v>11183</v>
      </c>
      <c r="H24" s="260">
        <f t="shared" si="5"/>
        <v>33877</v>
      </c>
      <c r="I24" s="261">
        <f t="shared" si="5"/>
        <v>0</v>
      </c>
    </row>
    <row r="25" spans="1:9" ht="17.25" thickBot="1" x14ac:dyDescent="0.35">
      <c r="A25" s="247" t="s">
        <v>103</v>
      </c>
      <c r="B25" s="258">
        <v>42163</v>
      </c>
      <c r="C25" s="258">
        <v>6285</v>
      </c>
      <c r="D25" s="258">
        <v>953</v>
      </c>
      <c r="E25" s="258">
        <v>7238</v>
      </c>
      <c r="F25" s="258">
        <v>23548</v>
      </c>
      <c r="G25" s="258">
        <v>11377</v>
      </c>
      <c r="H25" s="258">
        <v>34925</v>
      </c>
      <c r="I25" s="259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93</v>
      </c>
    </row>
    <row r="29" spans="1:9" x14ac:dyDescent="0.3">
      <c r="A29" s="320" t="s">
        <v>59</v>
      </c>
      <c r="B29" s="322" t="s">
        <v>25</v>
      </c>
      <c r="C29" s="324" t="s">
        <v>19</v>
      </c>
      <c r="D29" s="325"/>
      <c r="E29" s="325"/>
      <c r="F29" s="322" t="s">
        <v>43</v>
      </c>
    </row>
    <row r="30" spans="1:9" x14ac:dyDescent="0.3">
      <c r="A30" s="321"/>
      <c r="B30" s="323"/>
      <c r="C30" s="72" t="s">
        <v>56</v>
      </c>
      <c r="D30" s="37" t="s">
        <v>58</v>
      </c>
      <c r="E30" s="38" t="s">
        <v>49</v>
      </c>
      <c r="F30" s="323"/>
    </row>
    <row r="31" spans="1:9" x14ac:dyDescent="0.3">
      <c r="A31" s="244" t="s">
        <v>67</v>
      </c>
      <c r="B31" s="270">
        <f>C31+D31+E31</f>
        <v>3295</v>
      </c>
      <c r="C31" s="211">
        <v>2401</v>
      </c>
      <c r="D31" s="203">
        <v>221</v>
      </c>
      <c r="E31" s="205">
        <v>673</v>
      </c>
      <c r="F31" s="104"/>
    </row>
    <row r="32" spans="1:9" x14ac:dyDescent="0.3">
      <c r="A32" s="244" t="s">
        <v>33</v>
      </c>
      <c r="B32" s="270">
        <f>C32+D32+E32</f>
        <v>3021</v>
      </c>
      <c r="C32" s="226">
        <v>2208</v>
      </c>
      <c r="D32" s="216">
        <v>172</v>
      </c>
      <c r="E32" s="216">
        <v>641</v>
      </c>
      <c r="F32" s="19"/>
    </row>
    <row r="33" spans="1:7" x14ac:dyDescent="0.3">
      <c r="A33" s="244" t="s">
        <v>48</v>
      </c>
      <c r="B33" s="186">
        <f>C33+D33+E33</f>
        <v>2973</v>
      </c>
      <c r="C33" s="207">
        <v>2258</v>
      </c>
      <c r="D33" s="208">
        <v>124</v>
      </c>
      <c r="E33" s="209">
        <v>591</v>
      </c>
      <c r="F33" s="19"/>
    </row>
    <row r="34" spans="1:7" x14ac:dyDescent="0.3">
      <c r="A34" s="244" t="s">
        <v>51</v>
      </c>
      <c r="B34" s="192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44" t="s">
        <v>41</v>
      </c>
      <c r="B35" s="206">
        <f>C35+D35+E35</f>
        <v>3172</v>
      </c>
      <c r="C35" s="207">
        <v>2350</v>
      </c>
      <c r="D35" s="208">
        <v>223</v>
      </c>
      <c r="E35" s="209">
        <v>599</v>
      </c>
      <c r="F35" s="19"/>
    </row>
    <row r="36" spans="1:7" x14ac:dyDescent="0.3">
      <c r="A36" s="244" t="s">
        <v>57</v>
      </c>
      <c r="B36" s="206">
        <f t="shared" ref="B36:B39" si="6">C36+D36+E36</f>
        <v>3139</v>
      </c>
      <c r="C36" s="211">
        <v>2280</v>
      </c>
      <c r="D36" s="203">
        <v>163</v>
      </c>
      <c r="E36" s="205">
        <v>696</v>
      </c>
      <c r="F36" s="19"/>
    </row>
    <row r="37" spans="1:7" x14ac:dyDescent="0.3">
      <c r="A37" s="244" t="s">
        <v>45</v>
      </c>
      <c r="B37" s="206">
        <f t="shared" si="6"/>
        <v>3915</v>
      </c>
      <c r="C37" s="211">
        <v>2692</v>
      </c>
      <c r="D37" s="203">
        <v>288</v>
      </c>
      <c r="E37" s="205">
        <v>935</v>
      </c>
      <c r="F37" s="19"/>
    </row>
    <row r="38" spans="1:7" x14ac:dyDescent="0.3">
      <c r="A38" s="244" t="s">
        <v>52</v>
      </c>
      <c r="B38" s="206">
        <f t="shared" si="6"/>
        <v>4468</v>
      </c>
      <c r="C38" s="211">
        <v>3079</v>
      </c>
      <c r="D38" s="203">
        <v>303</v>
      </c>
      <c r="E38" s="205">
        <v>1086</v>
      </c>
      <c r="F38" s="19"/>
    </row>
    <row r="39" spans="1:7" x14ac:dyDescent="0.3">
      <c r="A39" s="244" t="s">
        <v>34</v>
      </c>
      <c r="B39" s="201">
        <f t="shared" si="6"/>
        <v>3115</v>
      </c>
      <c r="C39" s="226">
        <v>2176</v>
      </c>
      <c r="D39" s="216">
        <v>169</v>
      </c>
      <c r="E39" s="216">
        <v>770</v>
      </c>
      <c r="F39" s="227"/>
    </row>
    <row r="40" spans="1:7" x14ac:dyDescent="0.3">
      <c r="A40" s="244" t="s">
        <v>53</v>
      </c>
      <c r="B40" s="201">
        <f>C40+D40+E40</f>
        <v>3386</v>
      </c>
      <c r="C40" s="228">
        <v>2368</v>
      </c>
      <c r="D40" s="219">
        <v>245</v>
      </c>
      <c r="E40" s="219">
        <v>773</v>
      </c>
      <c r="F40" s="19"/>
      <c r="G40" s="223"/>
    </row>
    <row r="41" spans="1:7" x14ac:dyDescent="0.3">
      <c r="A41" s="244" t="s">
        <v>47</v>
      </c>
      <c r="B41" s="201">
        <f>C41+D41+E41</f>
        <v>3288</v>
      </c>
      <c r="C41" s="226">
        <v>2274</v>
      </c>
      <c r="D41" s="216">
        <v>217</v>
      </c>
      <c r="E41" s="216">
        <v>797</v>
      </c>
      <c r="F41" s="19"/>
    </row>
    <row r="42" spans="1:7" ht="17.25" thickBot="1" x14ac:dyDescent="0.35">
      <c r="A42" s="244" t="s">
        <v>35</v>
      </c>
      <c r="B42" s="201">
        <f>C42+D42+E42</f>
        <v>0</v>
      </c>
      <c r="C42" s="66"/>
      <c r="D42" s="32"/>
      <c r="E42" s="32"/>
      <c r="F42" s="19"/>
    </row>
    <row r="43" spans="1:7" x14ac:dyDescent="0.3">
      <c r="A43" s="97" t="s">
        <v>108</v>
      </c>
      <c r="B43" s="98">
        <f>SUM(B31:B42)</f>
        <v>37015</v>
      </c>
      <c r="C43" s="98">
        <f t="shared" ref="C43:E43" si="7">SUM(C31:C42)</f>
        <v>26388</v>
      </c>
      <c r="D43" s="98">
        <f t="shared" si="7"/>
        <v>2313</v>
      </c>
      <c r="E43" s="98">
        <f t="shared" si="7"/>
        <v>8314</v>
      </c>
      <c r="F43" s="99"/>
    </row>
    <row r="44" spans="1:7" ht="17.25" thickBot="1" x14ac:dyDescent="0.35">
      <c r="A44" s="245" t="s">
        <v>103</v>
      </c>
      <c r="B44" s="256">
        <v>39731</v>
      </c>
      <c r="C44" s="256">
        <v>28189</v>
      </c>
      <c r="D44" s="256">
        <v>2575</v>
      </c>
      <c r="E44" s="256">
        <v>8967</v>
      </c>
      <c r="F44" s="257"/>
    </row>
  </sheetData>
  <mergeCells count="15">
    <mergeCell ref="A1:I1"/>
    <mergeCell ref="A4:A6"/>
    <mergeCell ref="B4:I4"/>
    <mergeCell ref="B5:I5"/>
    <mergeCell ref="B6:I6"/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50" t="s">
        <v>27</v>
      </c>
      <c r="B1" s="350"/>
      <c r="C1" s="350"/>
      <c r="D1" s="350"/>
      <c r="E1" s="350"/>
      <c r="F1" s="350"/>
      <c r="G1" s="350"/>
      <c r="H1" s="350"/>
    </row>
    <row r="2" spans="1:19" s="117" customFormat="1" ht="18" customHeight="1" x14ac:dyDescent="0.3">
      <c r="A2" s="351" t="s">
        <v>110</v>
      </c>
      <c r="B2" s="351"/>
      <c r="C2" s="351"/>
      <c r="D2" s="351"/>
      <c r="E2" s="351"/>
      <c r="F2" s="351"/>
      <c r="G2" s="351"/>
      <c r="H2" s="351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52" t="s">
        <v>88</v>
      </c>
      <c r="B4" s="355" t="s">
        <v>98</v>
      </c>
      <c r="C4" s="356"/>
      <c r="D4" s="356"/>
      <c r="E4" s="356"/>
      <c r="F4" s="356"/>
      <c r="G4" s="356"/>
      <c r="H4" s="357"/>
    </row>
    <row r="5" spans="1:19" ht="19.5" customHeight="1" x14ac:dyDescent="0.3">
      <c r="A5" s="353"/>
      <c r="B5" s="358" t="s">
        <v>104</v>
      </c>
      <c r="C5" s="359"/>
      <c r="D5" s="359"/>
      <c r="E5" s="359"/>
      <c r="F5" s="359"/>
      <c r="G5" s="359"/>
      <c r="H5" s="360"/>
      <c r="J5" s="117"/>
      <c r="K5" s="117"/>
      <c r="L5" s="117"/>
    </row>
    <row r="6" spans="1:19" ht="19.5" customHeight="1" thickBot="1" x14ac:dyDescent="0.35">
      <c r="A6" s="354"/>
      <c r="B6" s="361" t="s">
        <v>97</v>
      </c>
      <c r="C6" s="362"/>
      <c r="D6" s="362"/>
      <c r="E6" s="362"/>
      <c r="F6" s="362"/>
      <c r="G6" s="362"/>
      <c r="H6" s="363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85</v>
      </c>
    </row>
    <row r="9" spans="1:19" ht="19.5" customHeight="1" x14ac:dyDescent="0.3">
      <c r="A9" s="339" t="s">
        <v>59</v>
      </c>
      <c r="B9" s="341" t="s">
        <v>66</v>
      </c>
      <c r="C9" s="343" t="s">
        <v>60</v>
      </c>
      <c r="D9" s="344"/>
      <c r="E9" s="345"/>
      <c r="F9" s="343" t="s">
        <v>37</v>
      </c>
      <c r="G9" s="344"/>
      <c r="H9" s="346"/>
      <c r="R9" s="117"/>
      <c r="S9" s="117"/>
    </row>
    <row r="10" spans="1:19" ht="19.5" customHeight="1" x14ac:dyDescent="0.3">
      <c r="A10" s="340"/>
      <c r="B10" s="342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66">
        <f>E11+H11</f>
        <v>2560</v>
      </c>
      <c r="C11" s="267">
        <v>174</v>
      </c>
      <c r="D11" s="267">
        <v>112</v>
      </c>
      <c r="E11" s="268">
        <f>SUM(C11:D11)</f>
        <v>286</v>
      </c>
      <c r="F11" s="267">
        <v>568</v>
      </c>
      <c r="G11" s="267">
        <v>1706</v>
      </c>
      <c r="H11" s="269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69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69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7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69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18">
        <v>171</v>
      </c>
      <c r="D15" s="219">
        <v>88</v>
      </c>
      <c r="E15" s="220">
        <f t="shared" si="0"/>
        <v>259</v>
      </c>
      <c r="F15" s="219">
        <v>576</v>
      </c>
      <c r="G15" s="219">
        <v>1730</v>
      </c>
      <c r="H15" s="269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2307</v>
      </c>
      <c r="C16" s="215">
        <v>156</v>
      </c>
      <c r="D16" s="216">
        <v>101</v>
      </c>
      <c r="E16" s="131">
        <f t="shared" si="0"/>
        <v>257</v>
      </c>
      <c r="F16" s="216">
        <v>513</v>
      </c>
      <c r="G16" s="216">
        <v>1537</v>
      </c>
      <c r="H16" s="269">
        <f t="shared" si="1"/>
        <v>2050</v>
      </c>
    </row>
    <row r="17" spans="1:19" ht="19.5" customHeight="1" x14ac:dyDescent="0.3">
      <c r="A17" s="128" t="s">
        <v>45</v>
      </c>
      <c r="B17" s="129">
        <f t="shared" si="2"/>
        <v>3320</v>
      </c>
      <c r="C17" s="221">
        <v>214</v>
      </c>
      <c r="D17" s="221">
        <v>132</v>
      </c>
      <c r="E17" s="131">
        <f t="shared" si="0"/>
        <v>346</v>
      </c>
      <c r="F17" s="221">
        <v>744</v>
      </c>
      <c r="G17" s="221">
        <v>2230</v>
      </c>
      <c r="H17" s="187">
        <f t="shared" ref="H17:H22" si="3">SUM(F17:G17)</f>
        <v>2974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1840</v>
      </c>
      <c r="C18" s="215">
        <v>249</v>
      </c>
      <c r="D18" s="216">
        <v>160</v>
      </c>
      <c r="E18" s="131">
        <f t="shared" si="0"/>
        <v>409</v>
      </c>
      <c r="F18" s="216">
        <v>430</v>
      </c>
      <c r="G18" s="216">
        <v>1001</v>
      </c>
      <c r="H18" s="187">
        <f t="shared" si="3"/>
        <v>1431</v>
      </c>
    </row>
    <row r="19" spans="1:19" ht="19.5" customHeight="1" x14ac:dyDescent="0.3">
      <c r="A19" s="128" t="s">
        <v>34</v>
      </c>
      <c r="B19" s="129">
        <f t="shared" si="2"/>
        <v>2206</v>
      </c>
      <c r="C19" s="225">
        <v>174</v>
      </c>
      <c r="D19" s="225">
        <v>110</v>
      </c>
      <c r="E19" s="220">
        <f t="shared" si="0"/>
        <v>284</v>
      </c>
      <c r="F19" s="225">
        <v>480</v>
      </c>
      <c r="G19" s="225">
        <v>1442</v>
      </c>
      <c r="H19" s="187">
        <f t="shared" si="3"/>
        <v>1922</v>
      </c>
      <c r="R19" s="117"/>
      <c r="S19" s="117"/>
    </row>
    <row r="20" spans="1:19" ht="19.5" customHeight="1" x14ac:dyDescent="0.3">
      <c r="A20" s="128" t="s">
        <v>53</v>
      </c>
      <c r="B20" s="129">
        <f>E20+H20</f>
        <v>2820</v>
      </c>
      <c r="C20" s="225">
        <v>186</v>
      </c>
      <c r="D20" s="225">
        <v>105</v>
      </c>
      <c r="E20" s="220">
        <f t="shared" si="0"/>
        <v>291</v>
      </c>
      <c r="F20" s="225">
        <v>760</v>
      </c>
      <c r="G20" s="225">
        <v>1769</v>
      </c>
      <c r="H20" s="187">
        <f t="shared" si="3"/>
        <v>2529</v>
      </c>
    </row>
    <row r="21" spans="1:19" ht="19.5" customHeight="1" x14ac:dyDescent="0.3">
      <c r="A21" s="128" t="s">
        <v>47</v>
      </c>
      <c r="B21" s="129">
        <f t="shared" si="2"/>
        <v>2551</v>
      </c>
      <c r="C21" s="224">
        <v>172</v>
      </c>
      <c r="D21" s="224">
        <v>114</v>
      </c>
      <c r="E21" s="220">
        <f t="shared" si="0"/>
        <v>286</v>
      </c>
      <c r="F21" s="229">
        <v>566</v>
      </c>
      <c r="G21" s="229">
        <v>1699</v>
      </c>
      <c r="H21" s="187">
        <f t="shared" si="3"/>
        <v>2265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7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48" t="s">
        <v>108</v>
      </c>
      <c r="B23" s="262">
        <f>SUM(B11:B22)</f>
        <v>27493</v>
      </c>
      <c r="C23" s="262">
        <f t="shared" ref="C23:H23" si="4">SUM(C11:C22)</f>
        <v>2015</v>
      </c>
      <c r="D23" s="262">
        <f t="shared" si="4"/>
        <v>1205</v>
      </c>
      <c r="E23" s="262">
        <f>SUM(E11:E22)</f>
        <v>3220</v>
      </c>
      <c r="F23" s="262">
        <f t="shared" si="4"/>
        <v>6267</v>
      </c>
      <c r="G23" s="262">
        <f t="shared" si="4"/>
        <v>18006</v>
      </c>
      <c r="H23" s="262">
        <f t="shared" si="4"/>
        <v>24273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103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47"/>
      <c r="C25" s="348"/>
      <c r="D25" s="348"/>
      <c r="E25" s="348"/>
      <c r="F25" s="348"/>
      <c r="G25" s="348"/>
      <c r="H25" s="349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5:H25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72" t="s">
        <v>72</v>
      </c>
      <c r="B1" s="372"/>
      <c r="C1" s="372"/>
      <c r="D1" s="372"/>
      <c r="E1" s="372"/>
      <c r="F1" s="372"/>
      <c r="G1" s="372"/>
      <c r="H1" s="372"/>
    </row>
    <row r="2" spans="1:9" ht="20.25" x14ac:dyDescent="0.3">
      <c r="A2" s="373" t="s">
        <v>110</v>
      </c>
      <c r="B2" s="373"/>
      <c r="C2" s="373"/>
      <c r="D2" s="373"/>
      <c r="E2" s="373"/>
      <c r="F2" s="373"/>
      <c r="G2" s="373"/>
      <c r="H2" s="373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74" t="s">
        <v>88</v>
      </c>
      <c r="B4" s="377" t="s">
        <v>75</v>
      </c>
      <c r="C4" s="378"/>
      <c r="D4" s="378"/>
      <c r="E4" s="378"/>
      <c r="F4" s="378"/>
      <c r="G4" s="378"/>
      <c r="H4" s="379"/>
    </row>
    <row r="5" spans="1:9" x14ac:dyDescent="0.3">
      <c r="A5" s="375"/>
      <c r="B5" s="380" t="s">
        <v>29</v>
      </c>
      <c r="C5" s="381"/>
      <c r="D5" s="381"/>
      <c r="E5" s="381"/>
      <c r="F5" s="381"/>
      <c r="G5" s="381"/>
      <c r="H5" s="382"/>
    </row>
    <row r="6" spans="1:9" ht="17.25" thickBot="1" x14ac:dyDescent="0.35">
      <c r="A6" s="376"/>
      <c r="B6" s="383" t="s">
        <v>101</v>
      </c>
      <c r="C6" s="384"/>
      <c r="D6" s="384"/>
      <c r="E6" s="384"/>
      <c r="F6" s="384"/>
      <c r="G6" s="384"/>
      <c r="H6" s="385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64" t="s">
        <v>59</v>
      </c>
      <c r="B8" s="366" t="s">
        <v>44</v>
      </c>
      <c r="C8" s="368" t="s">
        <v>8</v>
      </c>
      <c r="D8" s="369"/>
      <c r="E8" s="368" t="s">
        <v>1</v>
      </c>
      <c r="F8" s="369"/>
      <c r="G8" s="370" t="s">
        <v>43</v>
      </c>
    </row>
    <row r="9" spans="1:9" x14ac:dyDescent="0.3">
      <c r="A9" s="365"/>
      <c r="B9" s="367"/>
      <c r="C9" s="159" t="s">
        <v>56</v>
      </c>
      <c r="D9" s="159" t="s">
        <v>36</v>
      </c>
      <c r="E9" s="159" t="s">
        <v>58</v>
      </c>
      <c r="F9" s="159" t="s">
        <v>36</v>
      </c>
      <c r="G9" s="371"/>
      <c r="I9" s="160"/>
    </row>
    <row r="10" spans="1:9" x14ac:dyDescent="0.3">
      <c r="A10" s="161" t="s">
        <v>67</v>
      </c>
      <c r="B10" s="162">
        <f t="shared" ref="B10:B20" si="0">D10+F10</f>
        <v>1203</v>
      </c>
      <c r="C10" s="233">
        <v>494</v>
      </c>
      <c r="D10" s="163">
        <f>C10</f>
        <v>494</v>
      </c>
      <c r="E10" s="233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88">
        <f>D12+F12</f>
        <v>1225</v>
      </c>
      <c r="C12" s="189">
        <v>500</v>
      </c>
      <c r="D12" s="190">
        <f>C12</f>
        <v>500</v>
      </c>
      <c r="E12" s="189">
        <v>725</v>
      </c>
      <c r="F12" s="190">
        <f>E12</f>
        <v>725</v>
      </c>
      <c r="G12" s="164"/>
      <c r="I12" s="160"/>
    </row>
    <row r="13" spans="1:9" x14ac:dyDescent="0.3">
      <c r="A13" s="161" t="s">
        <v>51</v>
      </c>
      <c r="B13" s="188">
        <f>D13+F13</f>
        <v>1419</v>
      </c>
      <c r="C13" s="189">
        <v>531</v>
      </c>
      <c r="D13" s="190">
        <f>C13</f>
        <v>531</v>
      </c>
      <c r="E13" s="196">
        <v>888</v>
      </c>
      <c r="F13" s="190">
        <f>E13</f>
        <v>888</v>
      </c>
      <c r="G13" s="164"/>
      <c r="I13" s="160"/>
    </row>
    <row r="14" spans="1:9" x14ac:dyDescent="0.3">
      <c r="A14" s="161" t="s">
        <v>41</v>
      </c>
      <c r="B14" s="197">
        <f t="shared" ref="B14" si="3">D14+F14</f>
        <v>1124</v>
      </c>
      <c r="C14" s="198">
        <v>490</v>
      </c>
      <c r="D14" s="199">
        <f t="shared" ref="D14" si="4">C14</f>
        <v>490</v>
      </c>
      <c r="E14" s="200">
        <v>634</v>
      </c>
      <c r="F14" s="199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1562</v>
      </c>
      <c r="C15" s="213">
        <v>604</v>
      </c>
      <c r="D15" s="163">
        <f t="shared" si="2"/>
        <v>604</v>
      </c>
      <c r="E15" s="214">
        <v>958</v>
      </c>
      <c r="F15" s="163">
        <f t="shared" si="1"/>
        <v>958</v>
      </c>
      <c r="G15" s="164"/>
      <c r="I15" s="160"/>
    </row>
    <row r="16" spans="1:9" x14ac:dyDescent="0.3">
      <c r="A16" s="161" t="s">
        <v>45</v>
      </c>
      <c r="B16" s="222">
        <f t="shared" si="0"/>
        <v>1705</v>
      </c>
      <c r="C16" s="213">
        <v>727</v>
      </c>
      <c r="D16" s="163">
        <f t="shared" si="2"/>
        <v>727</v>
      </c>
      <c r="E16" s="166">
        <v>978</v>
      </c>
      <c r="F16" s="163">
        <f t="shared" si="1"/>
        <v>978</v>
      </c>
      <c r="G16" s="164"/>
      <c r="I16" s="160"/>
    </row>
    <row r="17" spans="1:9" x14ac:dyDescent="0.3">
      <c r="A17" s="161" t="s">
        <v>52</v>
      </c>
      <c r="B17" s="162">
        <f t="shared" si="0"/>
        <v>1628</v>
      </c>
      <c r="C17" s="165">
        <v>706</v>
      </c>
      <c r="D17" s="163">
        <f t="shared" si="2"/>
        <v>706</v>
      </c>
      <c r="E17" s="166">
        <v>922</v>
      </c>
      <c r="F17" s="163">
        <f t="shared" si="1"/>
        <v>922</v>
      </c>
      <c r="G17" s="164"/>
      <c r="I17" s="160"/>
    </row>
    <row r="18" spans="1:9" x14ac:dyDescent="0.3">
      <c r="A18" s="161" t="s">
        <v>34</v>
      </c>
      <c r="B18" s="162">
        <f t="shared" si="0"/>
        <v>1247</v>
      </c>
      <c r="C18" s="165">
        <v>501</v>
      </c>
      <c r="D18" s="163">
        <f t="shared" si="2"/>
        <v>501</v>
      </c>
      <c r="E18" s="166">
        <v>746</v>
      </c>
      <c r="F18" s="163">
        <f t="shared" si="1"/>
        <v>746</v>
      </c>
      <c r="G18" s="164"/>
      <c r="I18" s="160"/>
    </row>
    <row r="19" spans="1:9" x14ac:dyDescent="0.3">
      <c r="A19" s="161" t="s">
        <v>53</v>
      </c>
      <c r="B19" s="162">
        <f t="shared" si="0"/>
        <v>1288</v>
      </c>
      <c r="C19" s="165">
        <v>504</v>
      </c>
      <c r="D19" s="163">
        <f t="shared" si="2"/>
        <v>504</v>
      </c>
      <c r="E19" s="166">
        <v>784</v>
      </c>
      <c r="F19" s="163">
        <f t="shared" si="1"/>
        <v>784</v>
      </c>
      <c r="G19" s="164"/>
      <c r="I19" s="160"/>
    </row>
    <row r="20" spans="1:9" x14ac:dyDescent="0.3">
      <c r="A20" s="161" t="s">
        <v>47</v>
      </c>
      <c r="B20" s="162">
        <f t="shared" si="0"/>
        <v>1115</v>
      </c>
      <c r="C20" s="165">
        <v>464</v>
      </c>
      <c r="D20" s="163">
        <f t="shared" si="2"/>
        <v>464</v>
      </c>
      <c r="E20" s="166">
        <v>651</v>
      </c>
      <c r="F20" s="163">
        <f t="shared" si="1"/>
        <v>651</v>
      </c>
      <c r="G20" s="164"/>
      <c r="I20" s="160"/>
    </row>
    <row r="21" spans="1:9" x14ac:dyDescent="0.3">
      <c r="A21" s="161" t="s">
        <v>35</v>
      </c>
      <c r="B21" s="162">
        <f t="shared" ref="B20:B21" si="6">D21+F21</f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49" t="s">
        <v>109</v>
      </c>
      <c r="B22" s="283">
        <f>SUM(B10:B21)</f>
        <v>14581</v>
      </c>
      <c r="C22" s="283">
        <f t="shared" ref="C22:G22" si="7">SUM(C10:C21)</f>
        <v>5964</v>
      </c>
      <c r="D22" s="283">
        <f t="shared" si="7"/>
        <v>5964</v>
      </c>
      <c r="E22" s="283">
        <f t="shared" si="7"/>
        <v>8617</v>
      </c>
      <c r="F22" s="283">
        <f t="shared" si="7"/>
        <v>8617</v>
      </c>
      <c r="G22" s="284">
        <f t="shared" si="7"/>
        <v>0</v>
      </c>
      <c r="I22" s="160"/>
    </row>
    <row r="23" spans="1:9" ht="17.25" thickBot="1" x14ac:dyDescent="0.35">
      <c r="A23" s="250" t="s">
        <v>102</v>
      </c>
      <c r="B23" s="251">
        <v>14912</v>
      </c>
      <c r="C23" s="251">
        <v>6254</v>
      </c>
      <c r="D23" s="251">
        <v>6254</v>
      </c>
      <c r="E23" s="251">
        <v>8658</v>
      </c>
      <c r="F23" s="251">
        <v>8658</v>
      </c>
      <c r="G23" s="252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72" t="s">
        <v>71</v>
      </c>
      <c r="B1" s="372"/>
      <c r="C1" s="372"/>
      <c r="D1" s="372"/>
      <c r="E1" s="372"/>
      <c r="F1" s="372"/>
      <c r="G1" s="372"/>
      <c r="H1" s="372"/>
    </row>
    <row r="2" spans="1:8" ht="20.25" x14ac:dyDescent="0.3">
      <c r="A2" s="373" t="s">
        <v>110</v>
      </c>
      <c r="B2" s="373"/>
      <c r="C2" s="373"/>
      <c r="D2" s="373"/>
      <c r="E2" s="373"/>
      <c r="F2" s="373"/>
      <c r="G2" s="373"/>
      <c r="H2" s="373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99" t="s">
        <v>88</v>
      </c>
      <c r="B4" s="402" t="s">
        <v>95</v>
      </c>
      <c r="C4" s="403"/>
      <c r="D4" s="403"/>
      <c r="E4" s="403"/>
      <c r="F4" s="403"/>
      <c r="G4" s="403"/>
      <c r="H4" s="404"/>
    </row>
    <row r="5" spans="1:8" x14ac:dyDescent="0.3">
      <c r="A5" s="400"/>
      <c r="B5" s="405" t="s">
        <v>92</v>
      </c>
      <c r="C5" s="406"/>
      <c r="D5" s="406"/>
      <c r="E5" s="406"/>
      <c r="F5" s="406"/>
      <c r="G5" s="406"/>
      <c r="H5" s="407"/>
    </row>
    <row r="6" spans="1:8" x14ac:dyDescent="0.3">
      <c r="A6" s="401"/>
      <c r="B6" s="408" t="s">
        <v>100</v>
      </c>
      <c r="C6" s="409"/>
      <c r="D6" s="409"/>
      <c r="E6" s="409"/>
      <c r="F6" s="409"/>
      <c r="G6" s="409"/>
      <c r="H6" s="410"/>
    </row>
    <row r="7" spans="1:8" ht="16.5" customHeight="1" x14ac:dyDescent="0.3">
      <c r="A7" s="389" t="s">
        <v>99</v>
      </c>
      <c r="B7" s="389"/>
      <c r="C7" s="389"/>
      <c r="D7" s="389"/>
      <c r="E7" s="389"/>
      <c r="F7" s="389"/>
      <c r="G7" s="389"/>
      <c r="H7" s="389"/>
    </row>
    <row r="8" spans="1:8" ht="17.25" customHeight="1" thickBot="1" x14ac:dyDescent="0.35">
      <c r="A8" s="390"/>
      <c r="B8" s="390"/>
      <c r="C8" s="390"/>
      <c r="D8" s="390"/>
      <c r="E8" s="390"/>
      <c r="F8" s="390"/>
      <c r="G8" s="390"/>
      <c r="H8" s="390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2">
        <v>260</v>
      </c>
      <c r="C10" s="212">
        <v>808</v>
      </c>
      <c r="D10" s="172"/>
      <c r="E10" s="173" t="s">
        <v>45</v>
      </c>
      <c r="F10" s="172">
        <v>272</v>
      </c>
      <c r="G10" s="172">
        <v>804</v>
      </c>
      <c r="H10" s="174"/>
    </row>
    <row r="11" spans="1:8" x14ac:dyDescent="0.3">
      <c r="A11" s="171" t="s">
        <v>33</v>
      </c>
      <c r="B11" s="191">
        <v>288</v>
      </c>
      <c r="C11" s="172">
        <v>727</v>
      </c>
      <c r="D11" s="172"/>
      <c r="E11" s="173" t="s">
        <v>52</v>
      </c>
      <c r="F11" s="172">
        <v>334</v>
      </c>
      <c r="G11" s="172">
        <v>924</v>
      </c>
      <c r="H11" s="174"/>
    </row>
    <row r="12" spans="1:8" x14ac:dyDescent="0.3">
      <c r="A12" s="171" t="s">
        <v>48</v>
      </c>
      <c r="B12" s="191">
        <v>191</v>
      </c>
      <c r="C12" s="191">
        <v>620</v>
      </c>
      <c r="D12" s="172"/>
      <c r="E12" s="173" t="s">
        <v>34</v>
      </c>
      <c r="F12" s="172">
        <v>228</v>
      </c>
      <c r="G12" s="172">
        <v>713</v>
      </c>
      <c r="H12" s="174"/>
    </row>
    <row r="13" spans="1:8" x14ac:dyDescent="0.3">
      <c r="A13" s="171" t="s">
        <v>51</v>
      </c>
      <c r="B13" s="194">
        <v>205</v>
      </c>
      <c r="C13" s="195">
        <v>630</v>
      </c>
      <c r="D13" s="172"/>
      <c r="E13" s="173" t="s">
        <v>53</v>
      </c>
      <c r="F13" s="172">
        <v>246</v>
      </c>
      <c r="G13" s="172">
        <v>758</v>
      </c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>
        <v>228</v>
      </c>
      <c r="G14" s="172">
        <v>826</v>
      </c>
      <c r="H14" s="174"/>
    </row>
    <row r="15" spans="1:8" x14ac:dyDescent="0.3">
      <c r="A15" s="171" t="s">
        <v>57</v>
      </c>
      <c r="B15" s="212">
        <v>278</v>
      </c>
      <c r="C15" s="212">
        <v>733</v>
      </c>
      <c r="D15" s="172"/>
      <c r="E15" s="173" t="s">
        <v>35</v>
      </c>
      <c r="F15" s="172"/>
      <c r="G15" s="172"/>
      <c r="H15" s="177"/>
    </row>
    <row r="16" spans="1:8" x14ac:dyDescent="0.3">
      <c r="A16" s="391" t="s">
        <v>109</v>
      </c>
      <c r="B16" s="392"/>
      <c r="C16" s="392"/>
      <c r="D16" s="392"/>
      <c r="E16" s="392"/>
      <c r="F16" s="178">
        <f>B10+B11+B12+B13+B14+B15+F10+F11+F12+F13+F14+F15</f>
        <v>2826</v>
      </c>
      <c r="G16" s="178">
        <f>C10+C11+C12+C13+C14+C15+G10+G11+G12+G13+G14+G15</f>
        <v>8366</v>
      </c>
      <c r="H16" s="179"/>
    </row>
    <row r="17" spans="1:8" ht="17.25" thickBot="1" x14ac:dyDescent="0.35">
      <c r="A17" s="394" t="s">
        <v>102</v>
      </c>
      <c r="B17" s="395"/>
      <c r="C17" s="395"/>
      <c r="D17" s="395"/>
      <c r="E17" s="396"/>
      <c r="F17" s="263">
        <v>7312</v>
      </c>
      <c r="G17" s="263">
        <v>8068</v>
      </c>
      <c r="H17" s="264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389" t="s">
        <v>77</v>
      </c>
      <c r="B20" s="389"/>
      <c r="C20" s="389"/>
      <c r="D20" s="389"/>
      <c r="E20" s="389"/>
      <c r="F20" s="389"/>
      <c r="G20" s="389"/>
      <c r="H20" s="389"/>
    </row>
    <row r="21" spans="1:8" ht="17.25" customHeight="1" thickBot="1" x14ac:dyDescent="0.35">
      <c r="A21" s="389"/>
      <c r="B21" s="389"/>
      <c r="C21" s="389"/>
      <c r="D21" s="389"/>
      <c r="E21" s="389"/>
      <c r="F21" s="389"/>
      <c r="G21" s="393"/>
      <c r="H21" s="393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>
        <v>965</v>
      </c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>
        <v>887</v>
      </c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>
        <v>706</v>
      </c>
      <c r="F25" s="177"/>
    </row>
    <row r="26" spans="1:8" x14ac:dyDescent="0.3">
      <c r="A26" s="171" t="s">
        <v>51</v>
      </c>
      <c r="B26" s="191">
        <v>813</v>
      </c>
      <c r="C26" s="172"/>
      <c r="D26" s="173" t="s">
        <v>53</v>
      </c>
      <c r="E26" s="172">
        <v>745</v>
      </c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>
        <v>646</v>
      </c>
      <c r="F27" s="177"/>
    </row>
    <row r="28" spans="1:8" x14ac:dyDescent="0.3">
      <c r="A28" s="171" t="s">
        <v>57</v>
      </c>
      <c r="B28" s="212">
        <v>895</v>
      </c>
      <c r="C28" s="172"/>
      <c r="D28" s="173" t="s">
        <v>35</v>
      </c>
      <c r="E28" s="172"/>
      <c r="F28" s="177"/>
    </row>
    <row r="29" spans="1:8" x14ac:dyDescent="0.3">
      <c r="A29" s="397" t="s">
        <v>109</v>
      </c>
      <c r="B29" s="398"/>
      <c r="C29" s="398"/>
      <c r="D29" s="398"/>
      <c r="E29" s="254">
        <v>8279</v>
      </c>
      <c r="F29" s="255"/>
    </row>
    <row r="30" spans="1:8" ht="17.25" thickBot="1" x14ac:dyDescent="0.35">
      <c r="A30" s="386" t="s">
        <v>102</v>
      </c>
      <c r="B30" s="387"/>
      <c r="C30" s="387"/>
      <c r="D30" s="388"/>
      <c r="E30" s="265">
        <v>8351</v>
      </c>
      <c r="F30" s="253"/>
    </row>
    <row r="31" spans="1:8" x14ac:dyDescent="0.3">
      <c r="B31" s="183"/>
      <c r="D31" s="183"/>
      <c r="E31" s="183"/>
      <c r="F31" s="185"/>
    </row>
  </sheetData>
  <mergeCells count="12">
    <mergeCell ref="A1:H1"/>
    <mergeCell ref="A2:H2"/>
    <mergeCell ref="A4:A6"/>
    <mergeCell ref="B4:H4"/>
    <mergeCell ref="B5:H5"/>
    <mergeCell ref="B6:H6"/>
    <mergeCell ref="A30:D30"/>
    <mergeCell ref="A7:H8"/>
    <mergeCell ref="A16:E16"/>
    <mergeCell ref="A20:H21"/>
    <mergeCell ref="A17:E17"/>
    <mergeCell ref="A29:D2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15" t="s">
        <v>81</v>
      </c>
      <c r="B1" s="315"/>
      <c r="C1" s="315"/>
      <c r="D1" s="315"/>
      <c r="E1" s="315"/>
      <c r="F1" s="315"/>
      <c r="G1" s="315"/>
      <c r="H1" s="315"/>
    </row>
    <row r="2" spans="1:8" s="2" customFormat="1" ht="18" customHeight="1" x14ac:dyDescent="0.3">
      <c r="A2" s="316" t="s">
        <v>110</v>
      </c>
      <c r="B2" s="316"/>
      <c r="C2" s="316"/>
      <c r="D2" s="316"/>
      <c r="E2" s="316"/>
      <c r="F2" s="316"/>
      <c r="G2" s="316"/>
      <c r="H2" s="316"/>
    </row>
    <row r="3" spans="1:8" s="2" customFormat="1" ht="15" customHeight="1" x14ac:dyDescent="0.3">
      <c r="A3" s="414"/>
      <c r="B3" s="414"/>
      <c r="C3" s="414"/>
      <c r="D3" s="414"/>
      <c r="E3" s="414"/>
      <c r="F3" s="414"/>
      <c r="G3" s="414"/>
      <c r="H3" s="414"/>
    </row>
    <row r="4" spans="1:8" ht="18" customHeight="1" x14ac:dyDescent="0.3">
      <c r="A4" s="330" t="s">
        <v>88</v>
      </c>
      <c r="B4" s="415" t="s">
        <v>28</v>
      </c>
      <c r="C4" s="415"/>
      <c r="D4" s="415"/>
      <c r="E4" s="415"/>
      <c r="F4" s="415"/>
      <c r="G4" s="415"/>
      <c r="H4" s="416"/>
    </row>
    <row r="5" spans="1:8" ht="18" customHeight="1" x14ac:dyDescent="0.3">
      <c r="A5" s="331"/>
      <c r="B5" s="335" t="s">
        <v>91</v>
      </c>
      <c r="C5" s="335"/>
      <c r="D5" s="335"/>
      <c r="E5" s="335"/>
      <c r="F5" s="335"/>
      <c r="G5" s="335"/>
      <c r="H5" s="336"/>
    </row>
    <row r="6" spans="1:8" ht="18" customHeight="1" x14ac:dyDescent="0.3">
      <c r="A6" s="331"/>
      <c r="B6" s="335" t="s">
        <v>107</v>
      </c>
      <c r="C6" s="335"/>
      <c r="D6" s="335"/>
      <c r="E6" s="335"/>
      <c r="F6" s="335"/>
      <c r="G6" s="335"/>
      <c r="H6" s="336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20" t="s">
        <v>59</v>
      </c>
      <c r="B8" s="411" t="s">
        <v>44</v>
      </c>
      <c r="C8" s="327" t="s">
        <v>78</v>
      </c>
      <c r="D8" s="327"/>
      <c r="E8" s="327"/>
      <c r="F8" s="327" t="s">
        <v>80</v>
      </c>
      <c r="G8" s="327"/>
      <c r="H8" s="413"/>
    </row>
    <row r="9" spans="1:8" ht="19.5" customHeight="1" x14ac:dyDescent="0.3">
      <c r="A9" s="321"/>
      <c r="B9" s="412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38">
        <f>E10+H10</f>
        <v>516</v>
      </c>
      <c r="C10" s="238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38">
        <v>408</v>
      </c>
      <c r="C11" s="238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38">
        <v>469</v>
      </c>
      <c r="C12" s="238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>
        <v>345</v>
      </c>
      <c r="C15" s="32">
        <v>345</v>
      </c>
      <c r="D15" s="32">
        <v>0</v>
      </c>
      <c r="E15" s="31">
        <v>345</v>
      </c>
      <c r="F15" s="32">
        <v>0</v>
      </c>
      <c r="G15" s="32">
        <v>0</v>
      </c>
      <c r="H15" s="145">
        <v>0</v>
      </c>
    </row>
    <row r="16" spans="1:8" ht="19.5" customHeight="1" x14ac:dyDescent="0.3">
      <c r="A16" s="116" t="s">
        <v>45</v>
      </c>
      <c r="B16" s="144">
        <v>509</v>
      </c>
      <c r="C16" s="30">
        <v>509</v>
      </c>
      <c r="D16" s="30">
        <v>0</v>
      </c>
      <c r="E16" s="31">
        <v>509</v>
      </c>
      <c r="F16" s="32">
        <v>0</v>
      </c>
      <c r="G16" s="32">
        <v>0</v>
      </c>
      <c r="H16" s="145">
        <v>0</v>
      </c>
    </row>
    <row r="17" spans="1:10" ht="19.5" customHeight="1" x14ac:dyDescent="0.3">
      <c r="A17" s="116" t="s">
        <v>52</v>
      </c>
      <c r="B17" s="144">
        <v>663</v>
      </c>
      <c r="C17" s="30">
        <v>661</v>
      </c>
      <c r="D17" s="30">
        <v>0</v>
      </c>
      <c r="E17" s="31">
        <v>661</v>
      </c>
      <c r="F17" s="32">
        <v>2</v>
      </c>
      <c r="G17" s="32">
        <v>0</v>
      </c>
      <c r="H17" s="145">
        <v>2</v>
      </c>
      <c r="J17" s="146"/>
    </row>
    <row r="18" spans="1:10" ht="19.5" customHeight="1" x14ac:dyDescent="0.3">
      <c r="A18" s="116" t="s">
        <v>34</v>
      </c>
      <c r="B18" s="144">
        <v>509</v>
      </c>
      <c r="C18" s="30">
        <v>508</v>
      </c>
      <c r="D18" s="30">
        <v>0</v>
      </c>
      <c r="E18" s="31">
        <v>508</v>
      </c>
      <c r="F18" s="32">
        <v>1</v>
      </c>
      <c r="G18" s="32">
        <v>0</v>
      </c>
      <c r="H18" s="145">
        <v>1</v>
      </c>
    </row>
    <row r="19" spans="1:10" ht="19.5" customHeight="1" x14ac:dyDescent="0.3">
      <c r="A19" s="116" t="s">
        <v>53</v>
      </c>
      <c r="B19" s="144">
        <v>463</v>
      </c>
      <c r="C19" s="30">
        <v>463</v>
      </c>
      <c r="D19" s="30">
        <v>0</v>
      </c>
      <c r="E19" s="31">
        <v>463</v>
      </c>
      <c r="F19" s="32">
        <v>0</v>
      </c>
      <c r="G19" s="32">
        <v>0</v>
      </c>
      <c r="H19" s="145">
        <v>0</v>
      </c>
    </row>
    <row r="20" spans="1:10" ht="19.5" customHeight="1" x14ac:dyDescent="0.3">
      <c r="A20" s="116" t="s">
        <v>47</v>
      </c>
      <c r="B20" s="144">
        <v>480</v>
      </c>
      <c r="C20" s="30">
        <v>480</v>
      </c>
      <c r="D20" s="30">
        <v>0</v>
      </c>
      <c r="E20" s="31">
        <v>480</v>
      </c>
      <c r="F20" s="32">
        <v>0</v>
      </c>
      <c r="G20" s="32">
        <v>0</v>
      </c>
      <c r="H20" s="145">
        <v>0</v>
      </c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81" t="s">
        <v>108</v>
      </c>
      <c r="B22" s="282">
        <f>SUM(B10:B21)</f>
        <v>5374</v>
      </c>
      <c r="C22" s="282">
        <f>SUM(C10:C21)</f>
        <v>5369</v>
      </c>
      <c r="D22" s="282">
        <f t="shared" ref="D22:H22" si="0">SUM(D10:D21)</f>
        <v>0</v>
      </c>
      <c r="E22" s="282">
        <f t="shared" si="0"/>
        <v>5369</v>
      </c>
      <c r="F22" s="282">
        <f t="shared" si="0"/>
        <v>5</v>
      </c>
      <c r="G22" s="282">
        <f t="shared" si="0"/>
        <v>0</v>
      </c>
      <c r="H22" s="282">
        <f t="shared" si="0"/>
        <v>5</v>
      </c>
    </row>
    <row r="23" spans="1:10" s="150" customFormat="1" ht="19.5" customHeight="1" x14ac:dyDescent="0.3">
      <c r="A23" s="147" t="s">
        <v>103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15" t="s">
        <v>70</v>
      </c>
      <c r="B1" s="315"/>
      <c r="C1" s="315"/>
      <c r="D1" s="315"/>
      <c r="E1" s="315"/>
      <c r="F1" s="315"/>
      <c r="G1" s="315"/>
      <c r="H1" s="315"/>
      <c r="I1" s="315"/>
      <c r="J1" s="9"/>
      <c r="K1" s="9"/>
      <c r="L1" s="9"/>
      <c r="M1" s="9"/>
      <c r="N1" s="9"/>
      <c r="O1" s="9"/>
    </row>
    <row r="2" spans="1:15" ht="20.25" x14ac:dyDescent="0.3">
      <c r="A2" s="316" t="s">
        <v>90</v>
      </c>
      <c r="B2" s="316"/>
      <c r="C2" s="316"/>
      <c r="D2" s="316"/>
      <c r="E2" s="316"/>
      <c r="F2" s="316"/>
      <c r="G2" s="316"/>
      <c r="H2" s="316"/>
      <c r="I2" s="316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30" t="s">
        <v>88</v>
      </c>
      <c r="B4" s="333" t="s">
        <v>96</v>
      </c>
      <c r="C4" s="333"/>
      <c r="D4" s="333"/>
      <c r="E4" s="333"/>
      <c r="F4" s="333"/>
      <c r="G4" s="333"/>
      <c r="H4" s="333"/>
      <c r="I4" s="334"/>
    </row>
    <row r="5" spans="1:15" x14ac:dyDescent="0.3">
      <c r="A5" s="331"/>
      <c r="B5" s="335" t="s">
        <v>92</v>
      </c>
      <c r="C5" s="335"/>
      <c r="D5" s="335"/>
      <c r="E5" s="335"/>
      <c r="F5" s="335"/>
      <c r="G5" s="335"/>
      <c r="H5" s="335"/>
      <c r="I5" s="336"/>
    </row>
    <row r="6" spans="1:15" x14ac:dyDescent="0.3">
      <c r="A6" s="331"/>
      <c r="B6" s="335" t="s">
        <v>94</v>
      </c>
      <c r="C6" s="335"/>
      <c r="D6" s="335"/>
      <c r="E6" s="335"/>
      <c r="F6" s="335"/>
      <c r="G6" s="335"/>
      <c r="H6" s="335"/>
      <c r="I6" s="336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21" t="s">
        <v>38</v>
      </c>
      <c r="B8" s="418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17"/>
      <c r="B9" s="419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0" t="s">
        <v>31</v>
      </c>
      <c r="B11" s="420" t="s">
        <v>9</v>
      </c>
      <c r="C11" s="422" t="s">
        <v>0</v>
      </c>
      <c r="D11" s="423"/>
      <c r="E11" s="423"/>
      <c r="F11" s="423" t="s">
        <v>37</v>
      </c>
      <c r="G11" s="423"/>
      <c r="H11" s="423"/>
      <c r="I11" s="424" t="s">
        <v>43</v>
      </c>
    </row>
    <row r="12" spans="1:15" x14ac:dyDescent="0.3">
      <c r="A12" s="321"/>
      <c r="B12" s="421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25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0" t="s">
        <v>59</v>
      </c>
      <c r="B23" s="326" t="s">
        <v>17</v>
      </c>
      <c r="C23" s="324" t="s">
        <v>0</v>
      </c>
      <c r="D23" s="327"/>
      <c r="E23" s="327"/>
      <c r="F23" s="327" t="s">
        <v>37</v>
      </c>
      <c r="G23" s="327"/>
      <c r="H23" s="327"/>
      <c r="I23" s="328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21"/>
      <c r="B24" s="323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29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89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87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93</v>
      </c>
    </row>
    <row r="40" spans="1:9" x14ac:dyDescent="0.3">
      <c r="A40" s="320" t="s">
        <v>59</v>
      </c>
      <c r="B40" s="322" t="s">
        <v>25</v>
      </c>
      <c r="C40" s="324" t="s">
        <v>19</v>
      </c>
      <c r="D40" s="325"/>
      <c r="E40" s="325"/>
      <c r="F40" s="322" t="s">
        <v>43</v>
      </c>
    </row>
    <row r="41" spans="1:9" x14ac:dyDescent="0.3">
      <c r="A41" s="321"/>
      <c r="B41" s="323"/>
      <c r="C41" s="72" t="s">
        <v>56</v>
      </c>
      <c r="D41" s="37" t="s">
        <v>58</v>
      </c>
      <c r="E41" s="38" t="s">
        <v>49</v>
      </c>
      <c r="F41" s="323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89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87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2024-12-04T05:50:58Z</dcterms:modified>
  <cp:version>1100.0100.01</cp:version>
</cp:coreProperties>
</file>