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종합자료실_송림도서관(통계,상호대차)\이용자통계\"/>
    </mc:Choice>
  </mc:AlternateContent>
  <xr:revisionPtr revIDLastSave="0" documentId="13_ncr:1_{3A13A14C-7D0A-476F-B9C3-222A25E17513}" xr6:coauthVersionLast="47" xr6:coauthVersionMax="47" xr10:uidLastSave="{00000000-0000-0000-0000-000000000000}"/>
  <bookViews>
    <workbookView xWindow="630" yWindow="360" windowWidth="19350" windowHeight="149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E10" i="1"/>
  <c r="E9" i="1"/>
  <c r="B53" i="7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/>
  <c r="H35" i="7"/>
  <c r="B35" i="7" s="1"/>
  <c r="E35" i="7"/>
  <c r="H34" i="7"/>
  <c r="E34" i="7"/>
  <c r="B34" i="7" s="1"/>
  <c r="H33" i="7"/>
  <c r="E33" i="7"/>
  <c r="B33" i="7"/>
  <c r="H32" i="7"/>
  <c r="E32" i="7"/>
  <c r="B32" i="7"/>
  <c r="H31" i="7"/>
  <c r="B31" i="7" s="1"/>
  <c r="E31" i="7"/>
  <c r="H30" i="7"/>
  <c r="E30" i="7"/>
  <c r="B30" i="7"/>
  <c r="P29" i="7"/>
  <c r="O29" i="7" s="1"/>
  <c r="N29" i="7"/>
  <c r="H29" i="7"/>
  <c r="E29" i="7"/>
  <c r="B29" i="7" s="1"/>
  <c r="P28" i="7"/>
  <c r="N28" i="7" s="1"/>
  <c r="O28" i="7" s="1"/>
  <c r="H28" i="7"/>
  <c r="E28" i="7"/>
  <c r="B28" i="7"/>
  <c r="P27" i="7"/>
  <c r="O27" i="7" s="1"/>
  <c r="N27" i="7"/>
  <c r="H27" i="7"/>
  <c r="E27" i="7"/>
  <c r="B27" i="7" s="1"/>
  <c r="P26" i="7"/>
  <c r="N26" i="7" s="1"/>
  <c r="O26" i="7" s="1"/>
  <c r="H26" i="7"/>
  <c r="E26" i="7"/>
  <c r="E37" i="7" s="1"/>
  <c r="B26" i="7"/>
  <c r="P25" i="7"/>
  <c r="O25" i="7" s="1"/>
  <c r="N25" i="7"/>
  <c r="H25" i="7"/>
  <c r="H37" i="7" s="1"/>
  <c r="E25" i="7"/>
  <c r="B25" i="7" s="1"/>
  <c r="P24" i="7"/>
  <c r="N24" i="7" s="1"/>
  <c r="H21" i="7"/>
  <c r="E21" i="7"/>
  <c r="B21" i="7"/>
  <c r="H20" i="7"/>
  <c r="E20" i="7"/>
  <c r="B20" i="7"/>
  <c r="G19" i="7"/>
  <c r="F19" i="7"/>
  <c r="D19" i="7"/>
  <c r="C19" i="7"/>
  <c r="H18" i="7"/>
  <c r="E18" i="7"/>
  <c r="B18" i="7" s="1"/>
  <c r="H17" i="7"/>
  <c r="E17" i="7"/>
  <c r="B17" i="7"/>
  <c r="H16" i="7"/>
  <c r="E16" i="7"/>
  <c r="B16" i="7"/>
  <c r="H15" i="7"/>
  <c r="H19" i="7" s="1"/>
  <c r="E15" i="7"/>
  <c r="B15" i="7" s="1"/>
  <c r="H14" i="7"/>
  <c r="E14" i="7"/>
  <c r="B14" i="7" s="1"/>
  <c r="H13" i="7"/>
  <c r="E13" i="7"/>
  <c r="E19" i="7" s="1"/>
  <c r="B19" i="7" s="1"/>
  <c r="B13" i="7"/>
  <c r="G22" i="6"/>
  <c r="F22" i="6"/>
  <c r="D22" i="6"/>
  <c r="C22" i="6"/>
  <c r="H21" i="6"/>
  <c r="E21" i="6"/>
  <c r="B21" i="6" s="1"/>
  <c r="H20" i="6"/>
  <c r="E20" i="6"/>
  <c r="B20" i="6" s="1"/>
  <c r="H19" i="6"/>
  <c r="E19" i="6"/>
  <c r="B19" i="6"/>
  <c r="H18" i="6"/>
  <c r="E18" i="6"/>
  <c r="B18" i="6"/>
  <c r="H17" i="6"/>
  <c r="E17" i="6"/>
  <c r="B17" i="6" s="1"/>
  <c r="H16" i="6"/>
  <c r="E16" i="6"/>
  <c r="B16" i="6" s="1"/>
  <c r="H15" i="6"/>
  <c r="E15" i="6"/>
  <c r="B15" i="6"/>
  <c r="E14" i="6"/>
  <c r="B14" i="6" s="1"/>
  <c r="H13" i="6"/>
  <c r="E13" i="6"/>
  <c r="B13" i="6" s="1"/>
  <c r="H12" i="6"/>
  <c r="E12" i="6"/>
  <c r="B12" i="6"/>
  <c r="H11" i="6"/>
  <c r="E11" i="6"/>
  <c r="B11" i="6"/>
  <c r="H10" i="6"/>
  <c r="H22" i="6" s="1"/>
  <c r="E10" i="6"/>
  <c r="B10" i="6" s="1"/>
  <c r="B22" i="6" s="1"/>
  <c r="E28" i="5"/>
  <c r="G16" i="5"/>
  <c r="F16" i="5"/>
  <c r="E22" i="4"/>
  <c r="C22" i="4"/>
  <c r="F21" i="4"/>
  <c r="D21" i="4"/>
  <c r="B21" i="4" s="1"/>
  <c r="F20" i="4"/>
  <c r="D20" i="4"/>
  <c r="B20" i="4"/>
  <c r="F19" i="4"/>
  <c r="D19" i="4"/>
  <c r="B19" i="4"/>
  <c r="F18" i="4"/>
  <c r="D18" i="4"/>
  <c r="B18" i="4" s="1"/>
  <c r="F17" i="4"/>
  <c r="D17" i="4"/>
  <c r="B17" i="4" s="1"/>
  <c r="F16" i="4"/>
  <c r="D16" i="4"/>
  <c r="B16" i="4"/>
  <c r="F15" i="4"/>
  <c r="D15" i="4"/>
  <c r="B15" i="4"/>
  <c r="F14" i="4"/>
  <c r="D14" i="4"/>
  <c r="B14" i="4" s="1"/>
  <c r="F13" i="4"/>
  <c r="D13" i="4"/>
  <c r="B13" i="4" s="1"/>
  <c r="F12" i="4"/>
  <c r="D12" i="4"/>
  <c r="B12" i="4"/>
  <c r="F11" i="4"/>
  <c r="D11" i="4"/>
  <c r="B11" i="4"/>
  <c r="F10" i="4"/>
  <c r="F22" i="4" s="1"/>
  <c r="D10" i="4"/>
  <c r="B10" i="4" s="1"/>
  <c r="B22" i="4" s="1"/>
  <c r="G23" i="3"/>
  <c r="F23" i="3"/>
  <c r="D23" i="3"/>
  <c r="C23" i="3"/>
  <c r="H22" i="3"/>
  <c r="E22" i="3"/>
  <c r="B22" i="3"/>
  <c r="H21" i="3"/>
  <c r="E21" i="3"/>
  <c r="B21" i="3"/>
  <c r="H20" i="3"/>
  <c r="E20" i="3"/>
  <c r="B20" i="3" s="1"/>
  <c r="H19" i="3"/>
  <c r="E19" i="3"/>
  <c r="B19" i="3" s="1"/>
  <c r="H18" i="3"/>
  <c r="E18" i="3"/>
  <c r="B18" i="3"/>
  <c r="H17" i="3"/>
  <c r="E17" i="3"/>
  <c r="B17" i="3"/>
  <c r="H16" i="3"/>
  <c r="E16" i="3"/>
  <c r="B16" i="3" s="1"/>
  <c r="H15" i="3"/>
  <c r="E15" i="3"/>
  <c r="B15" i="3" s="1"/>
  <c r="H14" i="3"/>
  <c r="E14" i="3"/>
  <c r="B14" i="3"/>
  <c r="H13" i="3"/>
  <c r="E13" i="3"/>
  <c r="B13" i="3"/>
  <c r="H12" i="3"/>
  <c r="E12" i="3"/>
  <c r="B12" i="3" s="1"/>
  <c r="H11" i="3"/>
  <c r="H23" i="3" s="1"/>
  <c r="E11" i="3"/>
  <c r="B11" i="3" s="1"/>
  <c r="E42" i="2"/>
  <c r="D42" i="2"/>
  <c r="C42" i="2"/>
  <c r="B41" i="2"/>
  <c r="B40" i="2"/>
  <c r="B39" i="2"/>
  <c r="B38" i="2"/>
  <c r="B37" i="2"/>
  <c r="B36" i="2"/>
  <c r="B35" i="2"/>
  <c r="B34" i="2"/>
  <c r="B33" i="2"/>
  <c r="B32" i="2"/>
  <c r="B31" i="2"/>
  <c r="B30" i="2"/>
  <c r="B42" i="2" s="1"/>
  <c r="I24" i="2"/>
  <c r="G24" i="2"/>
  <c r="F24" i="2"/>
  <c r="D24" i="2"/>
  <c r="C24" i="2"/>
  <c r="H23" i="2"/>
  <c r="E23" i="2"/>
  <c r="B23" i="2"/>
  <c r="H22" i="2"/>
  <c r="E22" i="2"/>
  <c r="B22" i="2"/>
  <c r="H21" i="2"/>
  <c r="E21" i="2"/>
  <c r="B21" i="2" s="1"/>
  <c r="H20" i="2"/>
  <c r="E20" i="2"/>
  <c r="B20" i="2" s="1"/>
  <c r="H19" i="2"/>
  <c r="E19" i="2"/>
  <c r="B19" i="2"/>
  <c r="H18" i="2"/>
  <c r="E18" i="2"/>
  <c r="B18" i="2"/>
  <c r="H17" i="2"/>
  <c r="E17" i="2"/>
  <c r="B17" i="2" s="1"/>
  <c r="H16" i="2"/>
  <c r="E16" i="2"/>
  <c r="B16" i="2" s="1"/>
  <c r="H15" i="2"/>
  <c r="E15" i="2"/>
  <c r="B15" i="2"/>
  <c r="H14" i="2"/>
  <c r="E14" i="2"/>
  <c r="B14" i="2"/>
  <c r="H13" i="2"/>
  <c r="E13" i="2"/>
  <c r="B13" i="2" s="1"/>
  <c r="H12" i="2"/>
  <c r="H24" i="2" s="1"/>
  <c r="E12" i="2"/>
  <c r="B12" i="2" s="1"/>
  <c r="B24" i="2" s="1"/>
  <c r="H9" i="1"/>
  <c r="B10" i="1" l="1"/>
  <c r="B9" i="1"/>
  <c r="N30" i="7"/>
  <c r="O24" i="7"/>
  <c r="O30" i="7" s="1"/>
  <c r="B23" i="3"/>
  <c r="B37" i="7"/>
  <c r="E22" i="6"/>
  <c r="E24" i="2"/>
  <c r="E23" i="3"/>
  <c r="D22" i="4"/>
  <c r="P30" i="7"/>
</calcChain>
</file>

<file path=xl/sharedStrings.xml><?xml version="1.0" encoding="utf-8"?>
<sst xmlns="http://schemas.openxmlformats.org/spreadsheetml/2006/main" count="338" uniqueCount="112">
  <si>
    <t>자료실 연장개방 이용통계</t>
  </si>
  <si>
    <t>▣ 주간 이용자 현황(종합)</t>
  </si>
  <si>
    <t>종합자료실 주간업무일지</t>
  </si>
  <si>
    <t>▣ 월별 이용자 현황(종합)</t>
  </si>
  <si>
    <t>제1,2열람실 이용 통계</t>
  </si>
  <si>
    <t xml:space="preserve"> 디지털열람실 이용통계</t>
  </si>
  <si>
    <t xml:space="preserve">   ○ 인쇄, 복사서비스</t>
  </si>
  <si>
    <t>▣ 대출자료통계(전체)</t>
  </si>
  <si>
    <t xml:space="preserve">   ○ 1인 1좌석제 실시</t>
  </si>
  <si>
    <t xml:space="preserve">   ○ 좌석예약제 실시(1인 1일 최대 3시간), 중학생이상 이용가능</t>
  </si>
  <si>
    <t xml:space="preserve">   ○ 정기간행물 등록 및 관리, 자료실 이용안내, 참고정보서비스</t>
  </si>
  <si>
    <t>총계</t>
  </si>
  <si>
    <t>.</t>
  </si>
  <si>
    <t>금</t>
  </si>
  <si>
    <t>조동미</t>
  </si>
  <si>
    <t>수</t>
  </si>
  <si>
    <t>근무자</t>
  </si>
  <si>
    <t>8월</t>
  </si>
  <si>
    <t>목</t>
  </si>
  <si>
    <t>4월</t>
  </si>
  <si>
    <t>대출자</t>
  </si>
  <si>
    <t>주계</t>
  </si>
  <si>
    <t xml:space="preserve"> </t>
  </si>
  <si>
    <t>일자별</t>
  </si>
  <si>
    <t>11월</t>
  </si>
  <si>
    <t>일</t>
  </si>
  <si>
    <t>휴관일</t>
  </si>
  <si>
    <t>토</t>
  </si>
  <si>
    <t>어린이</t>
  </si>
  <si>
    <t>일 반</t>
  </si>
  <si>
    <t>9월</t>
  </si>
  <si>
    <t>비고</t>
  </si>
  <si>
    <t>2월</t>
  </si>
  <si>
    <t>일반</t>
  </si>
  <si>
    <t>1월</t>
  </si>
  <si>
    <t>소계</t>
  </si>
  <si>
    <t>청소년</t>
  </si>
  <si>
    <t>오재식</t>
  </si>
  <si>
    <t>12월</t>
  </si>
  <si>
    <t>정민경</t>
  </si>
  <si>
    <t>5월</t>
  </si>
  <si>
    <t>6월</t>
  </si>
  <si>
    <t>학생</t>
  </si>
  <si>
    <t>7월</t>
  </si>
  <si>
    <t>10월</t>
  </si>
  <si>
    <t xml:space="preserve">총계
</t>
  </si>
  <si>
    <t>3월</t>
  </si>
  <si>
    <t>열람자</t>
  </si>
  <si>
    <t>화</t>
  </si>
  <si>
    <t>월별</t>
  </si>
  <si>
    <t>조애숙</t>
  </si>
  <si>
    <t>▣ 월별 대출자료 현황(전체자료실)</t>
  </si>
  <si>
    <t xml:space="preserve">   ○ 정기간행물 등록 및 관리</t>
  </si>
  <si>
    <t xml:space="preserve">   ○ DVD자료(관외 대출)</t>
  </si>
  <si>
    <t xml:space="preserve">   ○ 제1열람실:성인 , 제2열람실: 중학생이상 이용가능</t>
  </si>
  <si>
    <t>총계(권)</t>
  </si>
  <si>
    <t>관외 대출자</t>
  </si>
  <si>
    <t>대출자료</t>
  </si>
  <si>
    <t>2월 통계</t>
  </si>
  <si>
    <t>12/7(토)</t>
  </si>
  <si>
    <t>12/3(화)</t>
  </si>
  <si>
    <t>12/6(금)</t>
  </si>
  <si>
    <t>이   연</t>
  </si>
  <si>
    <t>12월 누계</t>
  </si>
  <si>
    <t>제2열람실</t>
  </si>
  <si>
    <t>12/8(일)</t>
  </si>
  <si>
    <t>이용자수</t>
  </si>
  <si>
    <t>12/2(월)</t>
  </si>
  <si>
    <t>12/4(수)</t>
  </si>
  <si>
    <t>2026년계</t>
  </si>
  <si>
    <t>12/5(목)</t>
  </si>
  <si>
    <t>근 무 일 자</t>
  </si>
  <si>
    <t>대출권수</t>
  </si>
  <si>
    <t>어린이자료실</t>
  </si>
  <si>
    <t>종합자료실</t>
  </si>
  <si>
    <t>주     계</t>
  </si>
  <si>
    <t>총계
(명)</t>
  </si>
  <si>
    <t>2019년계</t>
  </si>
  <si>
    <t>비   고</t>
  </si>
  <si>
    <t>총    계</t>
  </si>
  <si>
    <t xml:space="preserve">어린이 </t>
  </si>
  <si>
    <t>제1열람실</t>
  </si>
  <si>
    <t>2월 합계</t>
  </si>
  <si>
    <t>스마트도서관</t>
  </si>
  <si>
    <t>제1.2열람실</t>
  </si>
  <si>
    <t>디지털열람실</t>
  </si>
  <si>
    <t xml:space="preserve">   ○ 종합자료실 야간연장개방 실시(18:00~22:00) : 2013.2.1 ~</t>
  </si>
  <si>
    <t xml:space="preserve">   [단위 : 명]</t>
  </si>
  <si>
    <t>2026년 총계</t>
  </si>
  <si>
    <t>DVD대출 이용자</t>
  </si>
  <si>
    <t>송림도서관 이용통계</t>
  </si>
  <si>
    <t>컴퓨터(예약) 이용자</t>
  </si>
  <si>
    <t>2018년 총계</t>
  </si>
  <si>
    <t>▣ 월별 이용자 현황</t>
  </si>
  <si>
    <t xml:space="preserve">   [단위 : 권]</t>
  </si>
  <si>
    <t>▣ 회원가입 통계</t>
  </si>
  <si>
    <t>어린이자료실 이용통계</t>
  </si>
  <si>
    <t>주  요
업무내용</t>
  </si>
  <si>
    <t>2019년 총계</t>
  </si>
  <si>
    <t>종합자료실 이용통계</t>
  </si>
  <si>
    <t>▣ 이용자 통계</t>
  </si>
  <si>
    <t>2019.12. 2.[월] ~ 2019.12. 8.[일]</t>
  </si>
  <si>
    <t xml:space="preserve">   ○ 열람실 좌석관리 및 열람지도[06시~22시]</t>
  </si>
  <si>
    <t xml:space="preserve">   ○ 자료실 이용안내, 참고정보서비스</t>
  </si>
  <si>
    <t xml:space="preserve">   ○ 도서 대출/반납, 통합회원증 발급</t>
  </si>
  <si>
    <t xml:space="preserve">   ○ 어린이를 위한 독서교육 등 진행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</si>
  <si>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</si>
  <si>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</si>
  <si>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</si>
  <si>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</si>
  <si>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(2026. 2.1. ~ 2026. 2. 28.)</t>
  </si>
  <si>
    <t xml:space="preserve">   ○ 종합자료실 야간연장개방 실시(18:00~22:00)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</si>
</sst>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0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8" borderId="1" xfId="0" applyNumberFormat="1" applyFont="1" applyFill="1" applyBorder="1" applyAlignment="1" applyProtection="1">
      <alignment horizontal="center" vertical="center"/>
      <protection locked="0"/>
    </xf>
    <xf numFmtId="0" fontId="11" fillId="7" borderId="7" xfId="0" applyNumberFormat="1" applyFont="1" applyFill="1" applyBorder="1" applyAlignment="1" applyProtection="1">
      <alignment horizontal="center" vertical="center"/>
      <protection locked="0"/>
    </xf>
    <xf numFmtId="41" fontId="7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7" fillId="7" borderId="9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0" xfId="0" applyNumberFormat="1" applyFont="1" applyFill="1" applyBorder="1" applyAlignment="1" applyProtection="1">
      <alignment horizontal="center" vertical="center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1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2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7" borderId="16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4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3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8" fillId="5" borderId="14" xfId="1" applyNumberFormat="1" applyFont="1" applyFill="1" applyBorder="1" applyAlignment="1">
      <alignment vertical="center" shrinkToFit="1"/>
    </xf>
    <xf numFmtId="0" fontId="6" fillId="3" borderId="13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10" xfId="0" applyNumberFormat="1" applyFont="1" applyFill="1" applyBorder="1" applyAlignment="1" applyProtection="1">
      <alignment horizontal="center" vertical="center"/>
      <protection locked="0"/>
    </xf>
    <xf numFmtId="41" fontId="7" fillId="4" borderId="12" xfId="1" applyNumberFormat="1" applyFont="1" applyFill="1" applyBorder="1" applyAlignment="1" applyProtection="1">
      <alignment vertical="center" shrinkToFit="1"/>
      <protection locked="0"/>
    </xf>
    <xf numFmtId="41" fontId="7" fillId="4" borderId="15" xfId="1" applyNumberFormat="1" applyFont="1" applyFill="1" applyBorder="1" applyAlignment="1" applyProtection="1">
      <alignment vertical="center" shrinkToFit="1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0" fontId="7" fillId="4" borderId="12" xfId="0" applyNumberFormat="1" applyFont="1" applyFill="1" applyBorder="1" applyAlignment="1" applyProtection="1">
      <alignment vertical="center" shrinkToFit="1"/>
      <protection locked="0"/>
    </xf>
    <xf numFmtId="0" fontId="6" fillId="8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4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2" fillId="0" borderId="4" xfId="0" applyNumberFormat="1" applyFont="1" applyBorder="1" applyAlignment="1" applyProtection="1">
      <alignment vertical="center" shrinkToFit="1"/>
      <protection locked="0"/>
    </xf>
    <xf numFmtId="41" fontId="7" fillId="0" borderId="14" xfId="0" applyNumberFormat="1" applyFont="1" applyBorder="1" applyAlignment="1" applyProtection="1">
      <alignment vertical="center" shrinkToFit="1"/>
      <protection locked="0"/>
    </xf>
    <xf numFmtId="0" fontId="11" fillId="8" borderId="6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8" borderId="6" xfId="0" applyNumberFormat="1" applyFont="1" applyFill="1" applyBorder="1" applyAlignment="1" applyProtection="1">
      <alignment horizontal="center" vertical="center"/>
      <protection locked="0"/>
    </xf>
    <xf numFmtId="0" fontId="6" fillId="8" borderId="6" xfId="0" applyNumberFormat="1" applyFont="1" applyFill="1" applyBorder="1" applyAlignment="1" applyProtection="1">
      <alignment horizontal="center" vertical="center"/>
      <protection locked="0"/>
    </xf>
    <xf numFmtId="0" fontId="6" fillId="8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3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3" xfId="1" applyNumberFormat="1" applyFont="1" applyFill="1" applyBorder="1" applyAlignment="1" applyProtection="1">
      <alignment vertical="center" shrinkToFit="1"/>
      <protection locked="0"/>
    </xf>
    <xf numFmtId="0" fontId="13" fillId="0" borderId="2" xfId="0" applyNumberFormat="1" applyFont="1" applyBorder="1" applyAlignment="1" applyProtection="1">
      <alignment vertical="center" shrinkToFit="1"/>
      <protection locked="0"/>
    </xf>
    <xf numFmtId="0" fontId="13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8" borderId="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3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8" borderId="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4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5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3" fillId="0" borderId="0" xfId="5" applyNumberFormat="1" applyFont="1" applyAlignment="1">
      <alignment vertical="center" shrinkToFit="1"/>
    </xf>
    <xf numFmtId="41" fontId="13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8" borderId="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0" fillId="8" borderId="18" xfId="5" applyNumberFormat="1" applyFont="1" applyFill="1" applyBorder="1" applyAlignment="1" applyProtection="1">
      <alignment horizontal="center" vertical="center"/>
      <protection locked="0"/>
    </xf>
    <xf numFmtId="0" fontId="10" fillId="8" borderId="19" xfId="5" applyNumberFormat="1" applyFont="1" applyFill="1" applyBorder="1" applyAlignment="1" applyProtection="1">
      <alignment horizontal="center" vertical="center"/>
      <protection locked="0"/>
    </xf>
    <xf numFmtId="0" fontId="10" fillId="8" borderId="20" xfId="5" applyNumberFormat="1" applyFont="1" applyFill="1" applyBorder="1" applyAlignment="1" applyProtection="1">
      <alignment horizontal="center" vertical="center"/>
      <protection locked="0"/>
    </xf>
    <xf numFmtId="0" fontId="10" fillId="8" borderId="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0" fillId="8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41" fontId="16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3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3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3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3" xfId="9" applyNumberFormat="1" applyFont="1" applyFill="1" applyBorder="1" applyAlignment="1" applyProtection="1">
      <alignment vertical="center" shrinkToFit="1"/>
      <protection locked="0"/>
    </xf>
    <xf numFmtId="41" fontId="6" fillId="0" borderId="13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3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3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0" fillId="8" borderId="19" xfId="0" applyNumberFormat="1" applyFont="1" applyFill="1" applyBorder="1" applyAlignment="1" applyProtection="1">
      <alignment horizontal="center" vertical="center"/>
      <protection locked="0"/>
    </xf>
    <xf numFmtId="0" fontId="10" fillId="8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0" fillId="8" borderId="19" xfId="0" applyNumberFormat="1" applyFont="1" applyFill="1" applyBorder="1" applyAlignment="1" applyProtection="1">
      <alignment horizontal="center" vertical="center"/>
      <protection locked="0"/>
    </xf>
    <xf numFmtId="0" fontId="10" fillId="8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3" xfId="1" applyNumberFormat="1" applyFont="1" applyFill="1" applyBorder="1" applyAlignment="1" applyProtection="1">
      <alignment vertical="center" shrinkToFit="1"/>
      <protection locked="0"/>
    </xf>
    <xf numFmtId="0" fontId="8" fillId="4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7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7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8" borderId="6" xfId="0" applyNumberFormat="1" applyFont="1" applyFill="1" applyBorder="1" applyAlignment="1" applyProtection="1">
      <alignment horizontal="center" vertical="center"/>
      <protection locked="0"/>
    </xf>
    <xf numFmtId="0" fontId="8" fillId="8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8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8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8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8" borderId="2" xfId="5" applyNumberFormat="1" applyFont="1" applyFill="1" applyBorder="1" applyAlignment="1" applyProtection="1">
      <alignment horizontal="right" vertical="center" shrinkToFit="1"/>
      <protection locked="0"/>
    </xf>
    <xf numFmtId="41" fontId="10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0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0" fillId="7" borderId="27" xfId="0" applyNumberFormat="1" applyFont="1" applyFill="1" applyBorder="1" applyAlignment="1" applyProtection="1">
      <alignment horizontal="center" vertical="center"/>
      <protection locked="0"/>
    </xf>
    <xf numFmtId="41" fontId="10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0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0" fillId="3" borderId="28" xfId="1" applyNumberFormat="1" applyFont="1" applyFill="1" applyBorder="1" applyAlignment="1" applyProtection="1">
      <alignment horizontal="right" vertical="center" shrinkToFit="1"/>
    </xf>
    <xf numFmtId="41" fontId="10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0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0" fillId="7" borderId="7" xfId="0" applyNumberFormat="1" applyFont="1" applyFill="1" applyBorder="1" applyAlignment="1" applyProtection="1">
      <alignment horizontal="center" vertical="center"/>
      <protection locked="0"/>
    </xf>
    <xf numFmtId="41" fontId="10" fillId="0" borderId="8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9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32" xfId="0" applyNumberFormat="1" applyFont="1" applyBorder="1" applyAlignment="1" applyProtection="1">
      <alignment horizontal="center" vertical="center" shrinkToFit="1"/>
      <protection locked="0"/>
    </xf>
    <xf numFmtId="41" fontId="10" fillId="0" borderId="16" xfId="0" applyNumberFormat="1" applyFont="1" applyBorder="1" applyAlignment="1" applyProtection="1">
      <alignment horizontal="center" vertical="center" shrinkToFit="1"/>
      <protection locked="0"/>
    </xf>
    <xf numFmtId="41" fontId="10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0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0" fillId="0" borderId="16" xfId="9" applyNumberFormat="1" applyFont="1" applyFill="1" applyBorder="1" applyAlignment="1" applyProtection="1">
      <alignment horizontal="center" vertical="center" shrinkToFit="1"/>
      <protection locked="0"/>
    </xf>
    <xf numFmtId="41" fontId="10" fillId="0" borderId="8" xfId="0" applyNumberFormat="1" applyFont="1" applyBorder="1" applyAlignment="1" applyProtection="1">
      <alignment vertical="center" shrinkToFit="1"/>
      <protection locked="0"/>
    </xf>
    <xf numFmtId="41" fontId="10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0" fillId="8" borderId="18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0" fontId="10" fillId="8" borderId="19" xfId="0" applyNumberFormat="1" applyFont="1" applyFill="1" applyBorder="1" applyAlignment="1" applyProtection="1">
      <alignment horizontal="center" vertical="center"/>
      <protection locked="0"/>
    </xf>
    <xf numFmtId="0" fontId="10" fillId="8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7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6" fillId="7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7" borderId="37" xfId="1" applyNumberFormat="1" applyFont="1" applyFill="1" applyBorder="1" applyAlignment="1" applyProtection="1">
      <alignment horizontal="center" vertical="center" shrinkToFit="1"/>
      <protection locked="0"/>
    </xf>
    <xf numFmtId="41" fontId="16" fillId="7" borderId="14" xfId="1" applyNumberFormat="1" applyFont="1" applyFill="1" applyBorder="1" applyAlignment="1" applyProtection="1">
      <alignment horizontal="center" vertical="center" shrinkToFit="1"/>
      <protection locked="0"/>
    </xf>
    <xf numFmtId="0" fontId="10" fillId="8" borderId="20" xfId="0" applyNumberFormat="1" applyFont="1" applyFill="1" applyBorder="1" applyAlignment="1" applyProtection="1">
      <alignment horizontal="center" vertical="center" shrinkToFit="1"/>
      <protection locked="0"/>
    </xf>
    <xf numFmtId="0" fontId="10" fillId="8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8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3" fillId="0" borderId="1" xfId="0" applyNumberFormat="1" applyFont="1" applyBorder="1" applyAlignment="1" applyProtection="1">
      <alignment vertical="center"/>
      <protection locked="0"/>
    </xf>
    <xf numFmtId="0" fontId="13" fillId="0" borderId="2" xfId="0" applyNumberFormat="1" applyFont="1" applyBorder="1" applyAlignment="1" applyProtection="1">
      <alignment vertical="center"/>
      <protection locked="0"/>
    </xf>
    <xf numFmtId="0" fontId="13" fillId="0" borderId="3" xfId="0" applyNumberFormat="1" applyFont="1" applyBorder="1" applyAlignment="1" applyProtection="1">
      <alignment vertical="center"/>
      <protection locked="0"/>
    </xf>
    <xf numFmtId="0" fontId="13" fillId="0" borderId="4" xfId="0" applyNumberFormat="1" applyFont="1" applyBorder="1" applyAlignment="1" applyProtection="1">
      <alignment vertical="center"/>
      <protection locked="0"/>
    </xf>
    <xf numFmtId="0" fontId="6" fillId="8" borderId="18" xfId="0" applyNumberFormat="1" applyFont="1" applyFill="1" applyBorder="1" applyAlignment="1" applyProtection="1">
      <alignment horizontal="center" vertical="center"/>
      <protection locked="0"/>
    </xf>
    <xf numFmtId="0" fontId="6" fillId="8" borderId="6" xfId="0" applyNumberFormat="1" applyFont="1" applyFill="1" applyBorder="1" applyAlignment="1" applyProtection="1">
      <alignment horizontal="center" vertical="center"/>
      <protection locked="0"/>
    </xf>
    <xf numFmtId="41" fontId="6" fillId="8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6" fillId="8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8" borderId="38" xfId="0" applyNumberFormat="1" applyFont="1" applyFill="1" applyBorder="1" applyAlignment="1" applyProtection="1">
      <alignment horizontal="center" vertical="center" shrinkToFit="1"/>
      <protection locked="0"/>
    </xf>
    <xf numFmtId="0" fontId="0" fillId="8" borderId="19" xfId="0" applyNumberFormat="1" applyFill="1" applyBorder="1" applyAlignment="1" applyProtection="1">
      <alignment horizontal="center" vertical="center"/>
      <protection locked="0"/>
    </xf>
    <xf numFmtId="41" fontId="6" fillId="8" borderId="20" xfId="1" applyNumberFormat="1" applyFont="1" applyFill="1" applyBorder="1" applyAlignment="1" applyProtection="1">
      <alignment horizontal="center" vertical="center" shrinkToFit="1"/>
      <protection locked="0"/>
    </xf>
    <xf numFmtId="0" fontId="6" fillId="8" borderId="1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8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8" borderId="6" xfId="3" applyNumberFormat="1" applyFont="1" applyFill="1" applyBorder="1" applyAlignment="1" applyProtection="1">
      <alignment horizontal="center" vertical="center" wrapText="1"/>
      <protection locked="0"/>
    </xf>
    <xf numFmtId="0" fontId="6" fillId="8" borderId="5" xfId="3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3" applyNumberFormat="1" applyFont="1" applyBorder="1" applyAlignment="1" applyProtection="1">
      <alignment vertical="center"/>
      <protection locked="0"/>
    </xf>
    <xf numFmtId="0" fontId="13" fillId="0" borderId="40" xfId="3" applyNumberFormat="1" applyFont="1" applyBorder="1" applyAlignment="1" applyProtection="1">
      <alignment vertical="center"/>
      <protection locked="0"/>
    </xf>
    <xf numFmtId="0" fontId="13" fillId="0" borderId="33" xfId="3" applyNumberFormat="1" applyFont="1" applyBorder="1" applyAlignment="1" applyProtection="1">
      <alignment vertical="center"/>
      <protection locked="0"/>
    </xf>
    <xf numFmtId="0" fontId="13" fillId="0" borderId="35" xfId="3" applyNumberFormat="1" applyFont="1" applyBorder="1" applyAlignment="1" applyProtection="1">
      <alignment vertical="center"/>
      <protection locked="0"/>
    </xf>
    <xf numFmtId="0" fontId="13" fillId="0" borderId="36" xfId="3" applyNumberFormat="1" applyFont="1" applyBorder="1" applyAlignment="1" applyProtection="1">
      <alignment vertical="center"/>
      <protection locked="0"/>
    </xf>
    <xf numFmtId="0" fontId="13" fillId="0" borderId="34" xfId="3" applyNumberFormat="1" applyFont="1" applyBorder="1" applyAlignment="1" applyProtection="1">
      <alignment vertical="center"/>
      <protection locked="0"/>
    </xf>
    <xf numFmtId="0" fontId="13" fillId="0" borderId="22" xfId="3" applyNumberFormat="1" applyFont="1" applyBorder="1" applyAlignment="1" applyProtection="1">
      <alignment vertical="center"/>
      <protection locked="0"/>
    </xf>
    <xf numFmtId="0" fontId="13" fillId="0" borderId="37" xfId="3" applyNumberFormat="1" applyFont="1" applyBorder="1" applyAlignment="1" applyProtection="1">
      <alignment vertical="center"/>
      <protection locked="0"/>
    </xf>
    <xf numFmtId="0" fontId="13" fillId="0" borderId="41" xfId="3" applyNumberFormat="1" applyFont="1" applyBorder="1" applyAlignment="1" applyProtection="1">
      <alignment vertical="center"/>
      <protection locked="0"/>
    </xf>
    <xf numFmtId="0" fontId="6" fillId="8" borderId="42" xfId="3" applyNumberFormat="1" applyFont="1" applyFill="1" applyBorder="1" applyAlignment="1" applyProtection="1">
      <alignment horizontal="center" vertical="center"/>
      <protection locked="0"/>
    </xf>
    <xf numFmtId="0" fontId="6" fillId="8" borderId="10" xfId="3" applyNumberFormat="1" applyFont="1" applyFill="1" applyBorder="1" applyAlignment="1" applyProtection="1">
      <alignment horizontal="center" vertical="center"/>
      <protection locked="0"/>
    </xf>
    <xf numFmtId="41" fontId="6" fillId="8" borderId="43" xfId="4" applyNumberFormat="1" applyFont="1" applyFill="1" applyBorder="1" applyAlignment="1" applyProtection="1">
      <alignment horizontal="center" vertical="center"/>
      <protection locked="0"/>
    </xf>
    <xf numFmtId="41" fontId="6" fillId="8" borderId="11" xfId="4" applyNumberFormat="1" applyFont="1" applyFill="1" applyBorder="1" applyAlignment="1" applyProtection="1">
      <alignment horizontal="center" vertical="center"/>
      <protection locked="0"/>
    </xf>
    <xf numFmtId="0" fontId="6" fillId="8" borderId="39" xfId="3" applyNumberFormat="1" applyFont="1" applyFill="1" applyBorder="1" applyAlignment="1" applyProtection="1">
      <alignment horizontal="center" vertical="center" shrinkToFit="1"/>
      <protection locked="0"/>
    </xf>
    <xf numFmtId="0" fontId="6" fillId="8" borderId="40" xfId="3" applyNumberFormat="1" applyFont="1" applyFill="1" applyBorder="1" applyAlignment="1" applyProtection="1">
      <alignment horizontal="center" vertical="center" shrinkToFit="1"/>
      <protection locked="0"/>
    </xf>
    <xf numFmtId="0" fontId="6" fillId="8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8" borderId="33" xfId="3" applyNumberFormat="1" applyFont="1" applyFill="1" applyBorder="1" applyAlignment="1" applyProtection="1">
      <alignment horizontal="center" vertical="center" shrinkToFit="1"/>
      <protection locked="0"/>
    </xf>
    <xf numFmtId="41" fontId="8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7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8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8" borderId="6" xfId="5" applyNumberFormat="1" applyFont="1" applyFill="1" applyBorder="1" applyAlignment="1" applyProtection="1">
      <alignment horizontal="center" vertical="center" wrapText="1"/>
      <protection locked="0"/>
    </xf>
    <xf numFmtId="0" fontId="6" fillId="8" borderId="5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9" xfId="5" applyNumberFormat="1" applyFont="1" applyBorder="1" applyAlignment="1" applyProtection="1">
      <alignment vertical="center"/>
      <protection locked="0"/>
    </xf>
    <xf numFmtId="0" fontId="13" fillId="0" borderId="40" xfId="5" applyNumberFormat="1" applyFont="1" applyBorder="1" applyAlignment="1" applyProtection="1">
      <alignment vertical="center"/>
      <protection locked="0"/>
    </xf>
    <xf numFmtId="0" fontId="13" fillId="0" borderId="33" xfId="5" applyNumberFormat="1" applyFont="1" applyBorder="1" applyAlignment="1" applyProtection="1">
      <alignment vertical="center"/>
      <protection locked="0"/>
    </xf>
    <xf numFmtId="0" fontId="13" fillId="0" borderId="35" xfId="5" applyNumberFormat="1" applyFont="1" applyBorder="1" applyAlignment="1" applyProtection="1">
      <alignment vertical="center"/>
      <protection locked="0"/>
    </xf>
    <xf numFmtId="0" fontId="13" fillId="0" borderId="36" xfId="5" applyNumberFormat="1" applyFont="1" applyBorder="1" applyAlignment="1" applyProtection="1">
      <alignment vertical="center"/>
      <protection locked="0"/>
    </xf>
    <xf numFmtId="0" fontId="13" fillId="0" borderId="34" xfId="5" applyNumberFormat="1" applyFont="1" applyBorder="1" applyAlignment="1" applyProtection="1">
      <alignment vertical="center"/>
      <protection locked="0"/>
    </xf>
    <xf numFmtId="0" fontId="13" fillId="0" borderId="22" xfId="5" applyNumberFormat="1" applyFont="1" applyBorder="1" applyAlignment="1" applyProtection="1">
      <alignment vertical="center"/>
      <protection locked="0"/>
    </xf>
    <xf numFmtId="0" fontId="13" fillId="0" borderId="37" xfId="5" applyNumberFormat="1" applyFont="1" applyBorder="1" applyAlignment="1" applyProtection="1">
      <alignment vertical="center"/>
      <protection locked="0"/>
    </xf>
    <xf numFmtId="0" fontId="13" fillId="0" borderId="41" xfId="5" applyNumberFormat="1" applyFont="1" applyBorder="1" applyAlignment="1" applyProtection="1">
      <alignment vertical="center"/>
      <protection locked="0"/>
    </xf>
    <xf numFmtId="0" fontId="6" fillId="8" borderId="42" xfId="5" applyNumberFormat="1" applyFont="1" applyFill="1" applyBorder="1" applyAlignment="1" applyProtection="1">
      <alignment horizontal="center" vertical="center"/>
      <protection locked="0"/>
    </xf>
    <xf numFmtId="0" fontId="6" fillId="8" borderId="10" xfId="5" applyNumberFormat="1" applyFont="1" applyFill="1" applyBorder="1" applyAlignment="1" applyProtection="1">
      <alignment horizontal="center" vertical="center"/>
      <protection locked="0"/>
    </xf>
    <xf numFmtId="41" fontId="6" fillId="8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8" borderId="11" xfId="2" applyNumberFormat="1" applyFont="1" applyFill="1" applyBorder="1" applyAlignment="1" applyProtection="1">
      <alignment horizontal="center" vertical="center" shrinkToFit="1"/>
      <protection locked="0"/>
    </xf>
    <xf numFmtId="0" fontId="6" fillId="8" borderId="39" xfId="5" applyNumberFormat="1" applyFont="1" applyFill="1" applyBorder="1" applyAlignment="1" applyProtection="1">
      <alignment horizontal="center" vertical="center" shrinkToFit="1"/>
      <protection locked="0"/>
    </xf>
    <xf numFmtId="0" fontId="6" fillId="8" borderId="38" xfId="5" applyNumberFormat="1" applyFont="1" applyFill="1" applyBorder="1" applyAlignment="1" applyProtection="1">
      <alignment horizontal="center" vertical="center" shrinkToFit="1"/>
      <protection locked="0"/>
    </xf>
    <xf numFmtId="0" fontId="6" fillId="8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8" borderId="12" xfId="5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8" borderId="6" xfId="5" applyNumberFormat="1" applyFont="1" applyFill="1" applyBorder="1" applyAlignment="1" applyProtection="1">
      <alignment horizontal="center" vertical="center"/>
      <protection locked="0"/>
    </xf>
    <xf numFmtId="0" fontId="18" fillId="8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8" borderId="6" xfId="6" applyNumberFormat="1" applyFont="1" applyFill="1" applyBorder="1" applyAlignment="1" applyProtection="1">
      <alignment horizontal="center" vertical="center" shrinkToFit="1"/>
      <protection locked="0"/>
    </xf>
    <xf numFmtId="41" fontId="18" fillId="8" borderId="1" xfId="6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0" fillId="8" borderId="42" xfId="5" applyNumberFormat="1" applyFont="1" applyFill="1" applyBorder="1" applyAlignment="1" applyProtection="1">
      <alignment horizontal="center" vertical="center" wrapText="1"/>
      <protection locked="0"/>
    </xf>
    <xf numFmtId="0" fontId="10" fillId="8" borderId="27" xfId="5" applyNumberFormat="1" applyFont="1" applyFill="1" applyBorder="1" applyAlignment="1" applyProtection="1">
      <alignment horizontal="center" vertical="center" wrapText="1"/>
      <protection locked="0"/>
    </xf>
    <xf numFmtId="0" fontId="10" fillId="8" borderId="10" xfId="5" applyNumberFormat="1" applyFont="1" applyFill="1" applyBorder="1" applyAlignment="1" applyProtection="1">
      <alignment horizontal="center" vertical="center" wrapText="1"/>
      <protection locked="0"/>
    </xf>
    <xf numFmtId="0" fontId="14" fillId="0" borderId="39" xfId="5" applyNumberFormat="1" applyFont="1" applyBorder="1" applyAlignment="1" applyProtection="1">
      <alignment horizontal="left" vertical="center"/>
      <protection locked="0"/>
    </xf>
    <xf numFmtId="0" fontId="14" fillId="0" borderId="40" xfId="5" applyNumberFormat="1" applyFont="1" applyBorder="1" applyAlignment="1" applyProtection="1">
      <alignment horizontal="left" vertical="center"/>
      <protection locked="0"/>
    </xf>
    <xf numFmtId="0" fontId="14" fillId="0" borderId="33" xfId="5" applyNumberFormat="1" applyFont="1" applyBorder="1" applyAlignment="1" applyProtection="1">
      <alignment horizontal="left" vertical="center"/>
      <protection locked="0"/>
    </xf>
    <xf numFmtId="0" fontId="0" fillId="0" borderId="35" xfId="5" applyNumberFormat="1" applyFont="1" applyBorder="1" applyAlignment="1" applyProtection="1">
      <alignment horizontal="left" vertical="center"/>
      <protection locked="0"/>
    </xf>
    <xf numFmtId="0" fontId="0" fillId="0" borderId="36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1" fillId="0" borderId="35" xfId="5" applyNumberFormat="1" applyFont="1" applyBorder="1" applyAlignment="1" applyProtection="1">
      <alignment vertical="center"/>
      <protection locked="0"/>
    </xf>
    <xf numFmtId="0" fontId="0" fillId="0" borderId="36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41" fontId="6" fillId="8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8" borderId="20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3" fillId="0" borderId="19" xfId="0" applyNumberFormat="1" applyFont="1" applyBorder="1" applyAlignment="1" applyProtection="1">
      <alignment vertical="center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6" fillId="8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8" borderId="20" xfId="0" applyNumberFormat="1" applyFont="1" applyFill="1" applyBorder="1" applyAlignment="1" applyProtection="1">
      <alignment horizontal="center" vertical="center"/>
      <protection locked="0"/>
    </xf>
    <xf numFmtId="0" fontId="6" fillId="8" borderId="2" xfId="0" applyNumberFormat="1" applyFont="1" applyFill="1" applyBorder="1" applyAlignment="1" applyProtection="1">
      <alignment horizontal="center" vertical="center"/>
      <protection locked="0"/>
    </xf>
    <xf numFmtId="0" fontId="6" fillId="8" borderId="38" xfId="0" applyNumberFormat="1" applyFont="1" applyFill="1" applyBorder="1" applyAlignment="1" applyProtection="1">
      <alignment horizontal="center" vertical="center"/>
      <protection locked="0"/>
    </xf>
    <xf numFmtId="0" fontId="6" fillId="8" borderId="19" xfId="0" applyNumberFormat="1" applyFont="1" applyFill="1" applyBorder="1" applyAlignment="1" applyProtection="1">
      <alignment horizontal="center" vertical="center"/>
      <protection locked="0"/>
    </xf>
    <xf numFmtId="0" fontId="6" fillId="8" borderId="44" xfId="0" applyNumberFormat="1" applyFont="1" applyFill="1" applyBorder="1" applyAlignment="1" applyProtection="1">
      <alignment horizontal="center" vertical="center"/>
      <protection locked="0"/>
    </xf>
    <xf numFmtId="0" fontId="6" fillId="8" borderId="12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4" t="s">
        <v>90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7" s="2" customFormat="1" ht="20.25" x14ac:dyDescent="0.3">
      <c r="A3" s="285" t="s">
        <v>110</v>
      </c>
      <c r="B3" s="285"/>
      <c r="C3" s="285"/>
      <c r="D3" s="285"/>
      <c r="E3" s="285"/>
      <c r="F3" s="285"/>
      <c r="G3" s="285"/>
      <c r="H3" s="285"/>
      <c r="I3" s="285"/>
      <c r="J3" s="285"/>
    </row>
    <row r="4" spans="1:17" x14ac:dyDescent="0.3">
      <c r="A4" s="208"/>
      <c r="B4" s="208"/>
    </row>
    <row r="5" spans="1:17" ht="39.75" customHeight="1" x14ac:dyDescent="0.3">
      <c r="A5" s="6" t="s">
        <v>100</v>
      </c>
      <c r="B5" s="6"/>
      <c r="C5" s="7"/>
      <c r="D5" s="7"/>
      <c r="E5" s="7" t="s">
        <v>22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6"/>
      <c r="J6" s="286" t="s">
        <v>87</v>
      </c>
      <c r="K6" s="286"/>
    </row>
    <row r="7" spans="1:17" ht="22.5" customHeight="1" x14ac:dyDescent="0.3">
      <c r="A7" s="287" t="s">
        <v>23</v>
      </c>
      <c r="B7" s="289" t="s">
        <v>11</v>
      </c>
      <c r="C7" s="289" t="s">
        <v>74</v>
      </c>
      <c r="D7" s="289"/>
      <c r="E7" s="289"/>
      <c r="F7" s="289" t="s">
        <v>73</v>
      </c>
      <c r="G7" s="289"/>
      <c r="H7" s="289"/>
      <c r="I7" s="289" t="s">
        <v>85</v>
      </c>
      <c r="J7" s="289" t="s">
        <v>84</v>
      </c>
      <c r="K7" s="291" t="s">
        <v>83</v>
      </c>
    </row>
    <row r="8" spans="1:17" ht="22.5" customHeight="1" x14ac:dyDescent="0.3">
      <c r="A8" s="288"/>
      <c r="B8" s="290"/>
      <c r="C8" s="15" t="s">
        <v>20</v>
      </c>
      <c r="D8" s="15" t="s">
        <v>47</v>
      </c>
      <c r="E8" s="15" t="s">
        <v>35</v>
      </c>
      <c r="F8" s="15" t="s">
        <v>20</v>
      </c>
      <c r="G8" s="15" t="s">
        <v>47</v>
      </c>
      <c r="H8" s="15" t="s">
        <v>35</v>
      </c>
      <c r="I8" s="290"/>
      <c r="J8" s="290"/>
      <c r="K8" s="292"/>
    </row>
    <row r="9" spans="1:17" s="2" customFormat="1" ht="22.5" customHeight="1" x14ac:dyDescent="0.3">
      <c r="A9" s="263" t="s">
        <v>58</v>
      </c>
      <c r="B9" s="264">
        <f>E9+H9+I9+J9+K9</f>
        <v>6932</v>
      </c>
      <c r="C9" s="282">
        <v>385</v>
      </c>
      <c r="D9" s="282">
        <v>2678</v>
      </c>
      <c r="E9" s="265">
        <f>SUM(C9:D9)</f>
        <v>3063</v>
      </c>
      <c r="F9" s="264">
        <v>297</v>
      </c>
      <c r="G9" s="264">
        <v>1974</v>
      </c>
      <c r="H9" s="266">
        <f>SUM(F9:G9)</f>
        <v>2271</v>
      </c>
      <c r="I9" s="264">
        <v>464</v>
      </c>
      <c r="J9" s="267">
        <v>1118</v>
      </c>
      <c r="K9" s="268">
        <v>16</v>
      </c>
      <c r="M9" s="8"/>
    </row>
    <row r="10" spans="1:17" s="2" customFormat="1" ht="22.5" customHeight="1" thickBot="1" x14ac:dyDescent="0.35">
      <c r="A10" s="237" t="s">
        <v>69</v>
      </c>
      <c r="B10" s="238">
        <f>E10+H10+I10+J10+K10</f>
        <v>14689</v>
      </c>
      <c r="C10" s="283">
        <v>805</v>
      </c>
      <c r="D10" s="283">
        <v>5575</v>
      </c>
      <c r="E10" s="239">
        <f>SUM(C10:D10)</f>
        <v>6380</v>
      </c>
      <c r="F10" s="262">
        <v>638</v>
      </c>
      <c r="G10" s="262">
        <v>4216</v>
      </c>
      <c r="H10" s="238">
        <f>SUM(F10:G10)</f>
        <v>4854</v>
      </c>
      <c r="I10" s="261">
        <v>853</v>
      </c>
      <c r="J10" s="240">
        <v>2565</v>
      </c>
      <c r="K10" s="241">
        <v>37</v>
      </c>
      <c r="M10" s="8"/>
      <c r="N10" s="5"/>
      <c r="O10" s="5"/>
      <c r="P10" s="5"/>
      <c r="Q10" s="5"/>
    </row>
    <row r="11" spans="1:17" ht="38.25" customHeight="1" x14ac:dyDescent="0.3">
      <c r="A11" s="7" t="s">
        <v>95</v>
      </c>
      <c r="B11" s="7"/>
      <c r="C11" s="7"/>
      <c r="D11" s="224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87</v>
      </c>
    </row>
    <row r="13" spans="1:17" ht="20.25" customHeight="1" x14ac:dyDescent="0.3">
      <c r="A13" s="216" t="s">
        <v>23</v>
      </c>
      <c r="B13" s="215" t="s">
        <v>11</v>
      </c>
      <c r="C13" s="289" t="s">
        <v>33</v>
      </c>
      <c r="D13" s="289"/>
      <c r="E13" s="289"/>
      <c r="F13" s="289" t="s">
        <v>42</v>
      </c>
      <c r="G13" s="289"/>
      <c r="H13" s="289"/>
      <c r="I13" s="215" t="s">
        <v>28</v>
      </c>
      <c r="J13" s="217" t="s">
        <v>31</v>
      </c>
      <c r="N13" s="2"/>
      <c r="O13" s="2"/>
      <c r="P13" s="2"/>
      <c r="Q13" s="2"/>
    </row>
    <row r="14" spans="1:17" s="2" customFormat="1" ht="22.5" customHeight="1" x14ac:dyDescent="0.3">
      <c r="A14" s="269" t="s">
        <v>82</v>
      </c>
      <c r="B14" s="270">
        <v>42</v>
      </c>
      <c r="C14" s="271"/>
      <c r="D14" s="272"/>
      <c r="E14" s="273">
        <v>32</v>
      </c>
      <c r="F14" s="271"/>
      <c r="G14" s="272"/>
      <c r="H14" s="273">
        <v>2</v>
      </c>
      <c r="I14" s="270">
        <v>8</v>
      </c>
      <c r="J14" s="274"/>
      <c r="K14" s="225"/>
    </row>
    <row r="15" spans="1:17" ht="22.5" customHeight="1" thickBot="1" x14ac:dyDescent="0.35">
      <c r="A15" s="242" t="s">
        <v>69</v>
      </c>
      <c r="B15" s="243">
        <v>107</v>
      </c>
      <c r="C15" s="293">
        <v>77</v>
      </c>
      <c r="D15" s="294"/>
      <c r="E15" s="295"/>
      <c r="F15" s="293">
        <v>13</v>
      </c>
      <c r="G15" s="294"/>
      <c r="H15" s="295"/>
      <c r="I15" s="243">
        <v>17</v>
      </c>
      <c r="J15" s="219"/>
      <c r="K15" s="208"/>
    </row>
    <row r="16" spans="1:17" ht="17.25" customHeight="1" x14ac:dyDescent="0.3">
      <c r="B16" s="137"/>
    </row>
    <row r="17" spans="1:17" ht="22.5" customHeight="1" x14ac:dyDescent="0.3">
      <c r="A17" s="7" t="s">
        <v>7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94</v>
      </c>
      <c r="N18" s="2"/>
      <c r="O18" s="2"/>
      <c r="P18" s="2"/>
      <c r="Q18" s="2"/>
    </row>
    <row r="19" spans="1:17" ht="21.75" customHeight="1" x14ac:dyDescent="0.3">
      <c r="A19" s="221" t="s">
        <v>23</v>
      </c>
      <c r="B19" s="220" t="s">
        <v>11</v>
      </c>
      <c r="C19" s="289" t="s">
        <v>33</v>
      </c>
      <c r="D19" s="289"/>
      <c r="E19" s="289"/>
      <c r="F19" s="289" t="s">
        <v>42</v>
      </c>
      <c r="G19" s="289"/>
      <c r="H19" s="289"/>
      <c r="I19" s="220" t="s">
        <v>28</v>
      </c>
      <c r="J19" s="222" t="s">
        <v>31</v>
      </c>
      <c r="N19" s="2"/>
      <c r="O19" s="2"/>
      <c r="P19" s="2"/>
      <c r="Q19" s="2"/>
    </row>
    <row r="20" spans="1:17" s="2" customFormat="1" ht="22.5" customHeight="1" x14ac:dyDescent="0.3">
      <c r="A20" s="269" t="s">
        <v>82</v>
      </c>
      <c r="B20" s="264">
        <v>3304</v>
      </c>
      <c r="C20" s="275"/>
      <c r="D20" s="275"/>
      <c r="E20" s="276">
        <v>2372</v>
      </c>
      <c r="F20" s="277"/>
      <c r="G20" s="278"/>
      <c r="H20" s="279">
        <v>182</v>
      </c>
      <c r="I20" s="280">
        <v>750</v>
      </c>
      <c r="J20" s="281"/>
    </row>
    <row r="21" spans="1:17" ht="22.5" customHeight="1" thickBot="1" x14ac:dyDescent="0.35">
      <c r="A21" s="242" t="s">
        <v>69</v>
      </c>
      <c r="B21" s="244">
        <v>7212</v>
      </c>
      <c r="C21" s="296">
        <v>5205</v>
      </c>
      <c r="D21" s="297"/>
      <c r="E21" s="298"/>
      <c r="F21" s="296">
        <v>424</v>
      </c>
      <c r="G21" s="297"/>
      <c r="H21" s="298"/>
      <c r="I21" s="245">
        <v>1583</v>
      </c>
      <c r="J21" s="219"/>
      <c r="K21" s="208"/>
    </row>
  </sheetData>
  <mergeCells count="18">
    <mergeCell ref="C19:E19"/>
    <mergeCell ref="F19:H19"/>
    <mergeCell ref="C21:E21"/>
    <mergeCell ref="F21:H21"/>
    <mergeCell ref="C13:E13"/>
    <mergeCell ref="F13:H13"/>
    <mergeCell ref="C15:E15"/>
    <mergeCell ref="F15:H15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7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100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4" t="s">
        <v>99</v>
      </c>
      <c r="B1" s="284"/>
      <c r="C1" s="284"/>
      <c r="D1" s="284"/>
      <c r="E1" s="284"/>
      <c r="F1" s="284"/>
      <c r="G1" s="284"/>
      <c r="H1" s="284"/>
      <c r="I1" s="284"/>
      <c r="J1" s="9"/>
      <c r="K1" s="107"/>
    </row>
    <row r="2" spans="1:11" ht="20.25" x14ac:dyDescent="0.3">
      <c r="A2" s="285" t="s">
        <v>110</v>
      </c>
      <c r="B2" s="285"/>
      <c r="C2" s="285"/>
      <c r="D2" s="285"/>
      <c r="E2" s="285"/>
      <c r="F2" s="285"/>
      <c r="G2" s="285"/>
      <c r="H2" s="285"/>
      <c r="I2" s="285"/>
      <c r="J2" s="285"/>
      <c r="K2" s="108"/>
    </row>
    <row r="4" spans="1:11" x14ac:dyDescent="0.3">
      <c r="A4" s="301" t="s">
        <v>97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1" x14ac:dyDescent="0.3">
      <c r="A5" s="302"/>
      <c r="B5" s="306" t="s">
        <v>10</v>
      </c>
      <c r="C5" s="306"/>
      <c r="D5" s="306"/>
      <c r="E5" s="306"/>
      <c r="F5" s="306"/>
      <c r="G5" s="306"/>
      <c r="H5" s="306"/>
      <c r="I5" s="307"/>
    </row>
    <row r="6" spans="1:11" x14ac:dyDescent="0.3">
      <c r="A6" s="303"/>
      <c r="B6" s="308" t="s">
        <v>111</v>
      </c>
      <c r="C6" s="308"/>
      <c r="D6" s="308"/>
      <c r="E6" s="308"/>
      <c r="F6" s="308"/>
      <c r="G6" s="308"/>
      <c r="H6" s="308"/>
      <c r="I6" s="309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3</v>
      </c>
      <c r="I9" s="25"/>
      <c r="J9" s="26"/>
    </row>
    <row r="10" spans="1:11" x14ac:dyDescent="0.3">
      <c r="A10" s="310" t="s">
        <v>49</v>
      </c>
      <c r="B10" s="316" t="s">
        <v>76</v>
      </c>
      <c r="C10" s="314" t="s">
        <v>56</v>
      </c>
      <c r="D10" s="317"/>
      <c r="E10" s="317"/>
      <c r="F10" s="317" t="s">
        <v>47</v>
      </c>
      <c r="G10" s="317"/>
      <c r="H10" s="317"/>
      <c r="I10" s="299" t="s">
        <v>31</v>
      </c>
    </row>
    <row r="11" spans="1:11" x14ac:dyDescent="0.3">
      <c r="A11" s="311"/>
      <c r="B11" s="313"/>
      <c r="C11" s="67" t="s">
        <v>33</v>
      </c>
      <c r="D11" s="29" t="s">
        <v>36</v>
      </c>
      <c r="E11" s="29" t="s">
        <v>35</v>
      </c>
      <c r="F11" s="29" t="s">
        <v>33</v>
      </c>
      <c r="G11" s="29" t="s">
        <v>36</v>
      </c>
      <c r="H11" s="29" t="s">
        <v>35</v>
      </c>
      <c r="I11" s="300"/>
    </row>
    <row r="12" spans="1:11" x14ac:dyDescent="0.3">
      <c r="A12" s="246" t="s">
        <v>34</v>
      </c>
      <c r="B12" s="171">
        <f>SUM(E12,H12)</f>
        <v>3317</v>
      </c>
      <c r="C12" s="196">
        <v>366</v>
      </c>
      <c r="D12" s="188">
        <v>54</v>
      </c>
      <c r="E12" s="96">
        <f>SUM(C12:D12)</f>
        <v>420</v>
      </c>
      <c r="F12" s="190">
        <v>1941</v>
      </c>
      <c r="G12" s="190">
        <v>956</v>
      </c>
      <c r="H12" s="96">
        <f>SUM(F12:G12)</f>
        <v>2897</v>
      </c>
      <c r="I12" s="98"/>
    </row>
    <row r="13" spans="1:11" x14ac:dyDescent="0.3">
      <c r="A13" s="246" t="s">
        <v>32</v>
      </c>
      <c r="B13" s="171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6" t="s">
        <v>46</v>
      </c>
      <c r="B14" s="171">
        <f t="shared" si="0"/>
        <v>0</v>
      </c>
      <c r="C14" s="196"/>
      <c r="D14" s="188"/>
      <c r="E14" s="96">
        <f t="shared" si="1"/>
        <v>0</v>
      </c>
      <c r="F14" s="190"/>
      <c r="G14" s="190"/>
      <c r="H14" s="96">
        <f>F14+G14</f>
        <v>0</v>
      </c>
      <c r="I14" s="98"/>
    </row>
    <row r="15" spans="1:11" x14ac:dyDescent="0.3">
      <c r="A15" s="246" t="s">
        <v>19</v>
      </c>
      <c r="B15" s="177">
        <f t="shared" si="0"/>
        <v>0</v>
      </c>
      <c r="C15" s="178"/>
      <c r="D15" s="97"/>
      <c r="E15" s="96">
        <f t="shared" si="1"/>
        <v>0</v>
      </c>
      <c r="F15" s="97"/>
      <c r="G15" s="97"/>
      <c r="H15" s="96">
        <f>F15+G15</f>
        <v>0</v>
      </c>
      <c r="I15" s="98"/>
    </row>
    <row r="16" spans="1:11" x14ac:dyDescent="0.3">
      <c r="A16" s="246" t="s">
        <v>40</v>
      </c>
      <c r="B16" s="186">
        <f t="shared" si="0"/>
        <v>0</v>
      </c>
      <c r="C16" s="187"/>
      <c r="D16" s="188"/>
      <c r="E16" s="96">
        <f t="shared" si="1"/>
        <v>0</v>
      </c>
      <c r="F16" s="190"/>
      <c r="G16" s="190"/>
      <c r="H16" s="189">
        <f>F16+G16</f>
        <v>0</v>
      </c>
      <c r="I16" s="98"/>
    </row>
    <row r="17" spans="1:9" x14ac:dyDescent="0.3">
      <c r="A17" s="246" t="s">
        <v>41</v>
      </c>
      <c r="B17" s="186">
        <f t="shared" si="0"/>
        <v>0</v>
      </c>
      <c r="C17" s="195"/>
      <c r="D17" s="188"/>
      <c r="E17" s="96">
        <f t="shared" si="1"/>
        <v>0</v>
      </c>
      <c r="F17" s="190"/>
      <c r="G17" s="190"/>
      <c r="H17" s="189">
        <f t="shared" ref="H17:H23" si="2">F17+G17</f>
        <v>0</v>
      </c>
      <c r="I17" s="98"/>
    </row>
    <row r="18" spans="1:9" x14ac:dyDescent="0.3">
      <c r="A18" s="246" t="s">
        <v>43</v>
      </c>
      <c r="B18" s="186">
        <f t="shared" si="0"/>
        <v>0</v>
      </c>
      <c r="C18" s="195"/>
      <c r="D18" s="188"/>
      <c r="E18" s="96">
        <f>SUM(C18:D18)</f>
        <v>0</v>
      </c>
      <c r="F18" s="190"/>
      <c r="G18" s="190"/>
      <c r="H18" s="189">
        <f t="shared" si="2"/>
        <v>0</v>
      </c>
      <c r="I18" s="98"/>
    </row>
    <row r="19" spans="1:9" x14ac:dyDescent="0.3">
      <c r="A19" s="246" t="s">
        <v>17</v>
      </c>
      <c r="B19" s="186">
        <f t="shared" ref="B19:B23" si="3">E19+H19</f>
        <v>0</v>
      </c>
      <c r="C19" s="195"/>
      <c r="D19" s="188"/>
      <c r="E19" s="96">
        <f t="shared" si="1"/>
        <v>0</v>
      </c>
      <c r="F19" s="190"/>
      <c r="G19" s="190"/>
      <c r="H19" s="189">
        <f t="shared" si="2"/>
        <v>0</v>
      </c>
      <c r="I19" s="98"/>
    </row>
    <row r="20" spans="1:9" x14ac:dyDescent="0.3">
      <c r="A20" s="246" t="s">
        <v>30</v>
      </c>
      <c r="B20" s="186">
        <f t="shared" si="3"/>
        <v>0</v>
      </c>
      <c r="C20" s="99"/>
      <c r="D20" s="97"/>
      <c r="E20" s="96">
        <f t="shared" si="1"/>
        <v>0</v>
      </c>
      <c r="F20" s="97"/>
      <c r="G20" s="97"/>
      <c r="H20" s="189">
        <f t="shared" si="2"/>
        <v>0</v>
      </c>
      <c r="I20" s="98"/>
    </row>
    <row r="21" spans="1:9" x14ac:dyDescent="0.3">
      <c r="A21" s="246" t="s">
        <v>44</v>
      </c>
      <c r="B21" s="186">
        <f>E21+H21</f>
        <v>0</v>
      </c>
      <c r="C21" s="99"/>
      <c r="D21" s="97"/>
      <c r="E21" s="96">
        <f t="shared" si="1"/>
        <v>0</v>
      </c>
      <c r="F21" s="97"/>
      <c r="G21" s="97"/>
      <c r="H21" s="189">
        <f>F21+G21</f>
        <v>0</v>
      </c>
      <c r="I21" s="98"/>
    </row>
    <row r="22" spans="1:9" x14ac:dyDescent="0.3">
      <c r="A22" s="246" t="s">
        <v>24</v>
      </c>
      <c r="B22" s="186">
        <f t="shared" si="3"/>
        <v>0</v>
      </c>
      <c r="C22" s="226"/>
      <c r="D22" s="201"/>
      <c r="E22" s="96">
        <f t="shared" si="1"/>
        <v>0</v>
      </c>
      <c r="F22" s="201"/>
      <c r="G22" s="201"/>
      <c r="H22" s="189">
        <f t="shared" si="2"/>
        <v>0</v>
      </c>
      <c r="I22" s="98"/>
    </row>
    <row r="23" spans="1:9" x14ac:dyDescent="0.3">
      <c r="A23" s="246" t="s">
        <v>38</v>
      </c>
      <c r="B23" s="186">
        <f t="shared" si="3"/>
        <v>0</v>
      </c>
      <c r="C23" s="99"/>
      <c r="D23" s="97"/>
      <c r="E23" s="96">
        <f t="shared" si="1"/>
        <v>0</v>
      </c>
      <c r="F23" s="97"/>
      <c r="G23" s="97"/>
      <c r="H23" s="189">
        <f t="shared" si="2"/>
        <v>0</v>
      </c>
      <c r="I23" s="100"/>
    </row>
    <row r="24" spans="1:9" x14ac:dyDescent="0.3">
      <c r="A24" s="247" t="s">
        <v>88</v>
      </c>
      <c r="B24" s="248">
        <f>SUM(B12:B23)</f>
        <v>6380</v>
      </c>
      <c r="C24" s="248">
        <f t="shared" ref="C24:I24" si="4">SUM(C12:C23)</f>
        <v>701</v>
      </c>
      <c r="D24" s="248">
        <f t="shared" si="4"/>
        <v>104</v>
      </c>
      <c r="E24" s="248">
        <f t="shared" si="4"/>
        <v>805</v>
      </c>
      <c r="F24" s="248">
        <f t="shared" si="4"/>
        <v>3746</v>
      </c>
      <c r="G24" s="248">
        <f t="shared" si="4"/>
        <v>1829</v>
      </c>
      <c r="H24" s="248">
        <f t="shared" si="4"/>
        <v>5575</v>
      </c>
      <c r="I24" s="249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51</v>
      </c>
    </row>
    <row r="28" spans="1:9" x14ac:dyDescent="0.3">
      <c r="A28" s="310" t="s">
        <v>49</v>
      </c>
      <c r="B28" s="312" t="s">
        <v>55</v>
      </c>
      <c r="C28" s="314" t="s">
        <v>57</v>
      </c>
      <c r="D28" s="315"/>
      <c r="E28" s="315"/>
      <c r="F28" s="312" t="s">
        <v>31</v>
      </c>
    </row>
    <row r="29" spans="1:9" x14ac:dyDescent="0.3">
      <c r="A29" s="311"/>
      <c r="B29" s="313"/>
      <c r="C29" s="70" t="s">
        <v>33</v>
      </c>
      <c r="D29" s="37" t="s">
        <v>36</v>
      </c>
      <c r="E29" s="38" t="s">
        <v>28</v>
      </c>
      <c r="F29" s="313"/>
    </row>
    <row r="30" spans="1:9" x14ac:dyDescent="0.3">
      <c r="A30" s="246" t="s">
        <v>34</v>
      </c>
      <c r="B30" s="233">
        <f>C30+D30+E30</f>
        <v>3908</v>
      </c>
      <c r="C30" s="196">
        <v>2833</v>
      </c>
      <c r="D30" s="188">
        <v>242</v>
      </c>
      <c r="E30" s="190">
        <v>833</v>
      </c>
      <c r="F30" s="98"/>
    </row>
    <row r="31" spans="1:9" x14ac:dyDescent="0.3">
      <c r="A31" s="246" t="s">
        <v>32</v>
      </c>
      <c r="B31" s="233">
        <f>C31+D31+E31</f>
        <v>3304</v>
      </c>
      <c r="C31" s="211">
        <v>2372</v>
      </c>
      <c r="D31" s="201">
        <v>182</v>
      </c>
      <c r="E31" s="201">
        <v>750</v>
      </c>
      <c r="F31" s="19"/>
    </row>
    <row r="32" spans="1:9" x14ac:dyDescent="0.3">
      <c r="A32" s="246" t="s">
        <v>46</v>
      </c>
      <c r="B32" s="171">
        <f>C32+D32+E32</f>
        <v>0</v>
      </c>
      <c r="C32" s="192"/>
      <c r="D32" s="193"/>
      <c r="E32" s="194"/>
      <c r="F32" s="19"/>
    </row>
    <row r="33" spans="1:7" x14ac:dyDescent="0.3">
      <c r="A33" s="246" t="s">
        <v>19</v>
      </c>
      <c r="B33" s="177">
        <f>C33+D33+E33</f>
        <v>0</v>
      </c>
      <c r="C33" s="95"/>
      <c r="D33" s="97"/>
      <c r="E33" s="97"/>
      <c r="F33" s="19"/>
    </row>
    <row r="34" spans="1:7" x14ac:dyDescent="0.3">
      <c r="A34" s="246" t="s">
        <v>40</v>
      </c>
      <c r="B34" s="191">
        <f>C34+D34+E34</f>
        <v>0</v>
      </c>
      <c r="C34" s="192"/>
      <c r="D34" s="193"/>
      <c r="E34" s="194"/>
      <c r="F34" s="19"/>
    </row>
    <row r="35" spans="1:7" x14ac:dyDescent="0.3">
      <c r="A35" s="246" t="s">
        <v>41</v>
      </c>
      <c r="B35" s="191">
        <f t="shared" ref="B35:B38" si="5">C35+D35+E35</f>
        <v>0</v>
      </c>
      <c r="C35" s="196"/>
      <c r="D35" s="188"/>
      <c r="E35" s="190"/>
      <c r="F35" s="19"/>
    </row>
    <row r="36" spans="1:7" x14ac:dyDescent="0.3">
      <c r="A36" s="246" t="s">
        <v>43</v>
      </c>
      <c r="B36" s="191">
        <f t="shared" si="5"/>
        <v>0</v>
      </c>
      <c r="C36" s="196"/>
      <c r="D36" s="188"/>
      <c r="E36" s="190"/>
      <c r="F36" s="19"/>
    </row>
    <row r="37" spans="1:7" x14ac:dyDescent="0.3">
      <c r="A37" s="246" t="s">
        <v>17</v>
      </c>
      <c r="B37" s="191">
        <f t="shared" si="5"/>
        <v>0</v>
      </c>
      <c r="C37" s="196"/>
      <c r="D37" s="188"/>
      <c r="E37" s="190"/>
      <c r="F37" s="19"/>
    </row>
    <row r="38" spans="1:7" x14ac:dyDescent="0.3">
      <c r="A38" s="246" t="s">
        <v>30</v>
      </c>
      <c r="B38" s="186">
        <f t="shared" si="5"/>
        <v>0</v>
      </c>
      <c r="C38" s="211"/>
      <c r="D38" s="201"/>
      <c r="E38" s="201"/>
      <c r="F38" s="212"/>
    </row>
    <row r="39" spans="1:7" x14ac:dyDescent="0.3">
      <c r="A39" s="246" t="s">
        <v>44</v>
      </c>
      <c r="B39" s="186">
        <f>C39+D39+E39</f>
        <v>0</v>
      </c>
      <c r="C39" s="213"/>
      <c r="D39" s="204"/>
      <c r="E39" s="204"/>
      <c r="F39" s="19"/>
      <c r="G39" s="208"/>
    </row>
    <row r="40" spans="1:7" x14ac:dyDescent="0.3">
      <c r="A40" s="246" t="s">
        <v>24</v>
      </c>
      <c r="B40" s="186">
        <f>C40+D40+E40</f>
        <v>0</v>
      </c>
      <c r="C40" s="211"/>
      <c r="D40" s="201"/>
      <c r="E40" s="201"/>
      <c r="F40" s="19"/>
    </row>
    <row r="41" spans="1:7" x14ac:dyDescent="0.3">
      <c r="A41" s="246" t="s">
        <v>38</v>
      </c>
      <c r="B41" s="186">
        <f>C41+D41+E41</f>
        <v>0</v>
      </c>
      <c r="C41" s="64"/>
      <c r="D41" s="32"/>
      <c r="E41" s="32"/>
      <c r="F41" s="19"/>
    </row>
    <row r="42" spans="1:7" x14ac:dyDescent="0.3">
      <c r="A42" s="250" t="s">
        <v>88</v>
      </c>
      <c r="B42" s="251">
        <f>SUM(B30:B41)</f>
        <v>7212</v>
      </c>
      <c r="C42" s="251">
        <f t="shared" ref="C42:E42" si="6">SUM(C30:C41)</f>
        <v>5205</v>
      </c>
      <c r="D42" s="251">
        <f t="shared" si="6"/>
        <v>424</v>
      </c>
      <c r="E42" s="251">
        <f t="shared" si="6"/>
        <v>1583</v>
      </c>
      <c r="F42" s="252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G11" sqref="G11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8" t="s">
        <v>96</v>
      </c>
      <c r="B1" s="318"/>
      <c r="C1" s="318"/>
      <c r="D1" s="318"/>
      <c r="E1" s="318"/>
      <c r="F1" s="318"/>
      <c r="G1" s="318"/>
      <c r="H1" s="318"/>
    </row>
    <row r="2" spans="1:19" s="111" customFormat="1" ht="18" customHeight="1" x14ac:dyDescent="0.3">
      <c r="A2" s="319" t="s">
        <v>110</v>
      </c>
      <c r="B2" s="319"/>
      <c r="C2" s="319"/>
      <c r="D2" s="319"/>
      <c r="E2" s="319"/>
      <c r="F2" s="319"/>
      <c r="G2" s="319"/>
      <c r="H2" s="319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20" t="s">
        <v>97</v>
      </c>
      <c r="B4" s="323" t="s">
        <v>104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103</v>
      </c>
      <c r="C5" s="327"/>
      <c r="D5" s="327"/>
      <c r="E5" s="327"/>
      <c r="F5" s="327"/>
      <c r="G5" s="327"/>
      <c r="H5" s="328"/>
      <c r="J5" s="111"/>
      <c r="K5" s="111"/>
      <c r="L5" s="111"/>
    </row>
    <row r="6" spans="1:19" ht="19.5" customHeight="1" x14ac:dyDescent="0.3">
      <c r="A6" s="322"/>
      <c r="B6" s="329" t="s">
        <v>105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5" t="s">
        <v>93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87</v>
      </c>
    </row>
    <row r="9" spans="1:19" ht="19.5" customHeight="1" x14ac:dyDescent="0.3">
      <c r="A9" s="332" t="s">
        <v>49</v>
      </c>
      <c r="B9" s="334" t="s">
        <v>45</v>
      </c>
      <c r="C9" s="336" t="s">
        <v>20</v>
      </c>
      <c r="D9" s="337"/>
      <c r="E9" s="338"/>
      <c r="F9" s="336" t="s">
        <v>47</v>
      </c>
      <c r="G9" s="337"/>
      <c r="H9" s="339"/>
      <c r="R9" s="111"/>
      <c r="S9" s="111"/>
    </row>
    <row r="10" spans="1:19" ht="19.5" customHeight="1" x14ac:dyDescent="0.3">
      <c r="A10" s="333"/>
      <c r="B10" s="335"/>
      <c r="C10" s="120" t="s">
        <v>33</v>
      </c>
      <c r="D10" s="120" t="s">
        <v>80</v>
      </c>
      <c r="E10" s="120" t="s">
        <v>35</v>
      </c>
      <c r="F10" s="120" t="s">
        <v>33</v>
      </c>
      <c r="G10" s="120" t="s">
        <v>28</v>
      </c>
      <c r="H10" s="121" t="s">
        <v>35</v>
      </c>
    </row>
    <row r="11" spans="1:19" ht="19.5" customHeight="1" x14ac:dyDescent="0.3">
      <c r="A11" s="122" t="s">
        <v>34</v>
      </c>
      <c r="B11" s="229">
        <f>E11+H11</f>
        <v>2583</v>
      </c>
      <c r="C11" s="230">
        <v>211</v>
      </c>
      <c r="D11" s="230">
        <v>130</v>
      </c>
      <c r="E11" s="231">
        <f>SUM(C11:D11)</f>
        <v>341</v>
      </c>
      <c r="F11" s="230">
        <v>560</v>
      </c>
      <c r="G11" s="230">
        <v>1682</v>
      </c>
      <c r="H11" s="232">
        <f>SUM(F11:G11)</f>
        <v>2242</v>
      </c>
      <c r="R11" s="111"/>
      <c r="S11" s="111"/>
    </row>
    <row r="12" spans="1:19" ht="19.5" customHeight="1" x14ac:dyDescent="0.3">
      <c r="A12" s="122" t="s">
        <v>32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2">
        <f t="shared" ref="H12:H16" si="1">SUM(F12:G12)</f>
        <v>1974</v>
      </c>
    </row>
    <row r="13" spans="1:19" ht="19.5" customHeight="1" x14ac:dyDescent="0.3">
      <c r="A13" s="122" t="s">
        <v>46</v>
      </c>
      <c r="B13" s="123">
        <f>E13+H13</f>
        <v>0</v>
      </c>
      <c r="C13" s="97"/>
      <c r="D13" s="97"/>
      <c r="E13" s="125">
        <f t="shared" si="0"/>
        <v>0</v>
      </c>
      <c r="F13" s="97"/>
      <c r="G13" s="97"/>
      <c r="H13" s="232">
        <f t="shared" si="1"/>
        <v>0</v>
      </c>
      <c r="R13" s="111"/>
      <c r="S13" s="111"/>
    </row>
    <row r="14" spans="1:19" ht="19.5" customHeight="1" x14ac:dyDescent="0.3">
      <c r="A14" s="122" t="s">
        <v>19</v>
      </c>
      <c r="B14" s="123">
        <f t="shared" ref="B14:B22" si="2">E14+H14</f>
        <v>0</v>
      </c>
      <c r="C14" s="202"/>
      <c r="D14" s="97"/>
      <c r="E14" s="125">
        <f>SUM(C14:D14)</f>
        <v>0</v>
      </c>
      <c r="F14" s="97"/>
      <c r="G14" s="97"/>
      <c r="H14" s="232">
        <f t="shared" si="1"/>
        <v>0</v>
      </c>
    </row>
    <row r="15" spans="1:19" ht="19.5" customHeight="1" x14ac:dyDescent="0.3">
      <c r="A15" s="122" t="s">
        <v>40</v>
      </c>
      <c r="B15" s="123">
        <f t="shared" si="2"/>
        <v>0</v>
      </c>
      <c r="C15" s="203"/>
      <c r="D15" s="204"/>
      <c r="E15" s="205">
        <f t="shared" si="0"/>
        <v>0</v>
      </c>
      <c r="F15" s="204"/>
      <c r="G15" s="204"/>
      <c r="H15" s="232">
        <f t="shared" si="1"/>
        <v>0</v>
      </c>
      <c r="R15" s="111"/>
      <c r="S15" s="111"/>
    </row>
    <row r="16" spans="1:19" ht="19.5" customHeight="1" x14ac:dyDescent="0.3">
      <c r="A16" s="122" t="s">
        <v>41</v>
      </c>
      <c r="B16" s="123">
        <f t="shared" si="2"/>
        <v>0</v>
      </c>
      <c r="C16" s="200"/>
      <c r="D16" s="201"/>
      <c r="E16" s="125">
        <f t="shared" si="0"/>
        <v>0</v>
      </c>
      <c r="F16" s="201"/>
      <c r="G16" s="201"/>
      <c r="H16" s="232">
        <f t="shared" si="1"/>
        <v>0</v>
      </c>
    </row>
    <row r="17" spans="1:19" ht="19.5" customHeight="1" x14ac:dyDescent="0.3">
      <c r="A17" s="122" t="s">
        <v>43</v>
      </c>
      <c r="B17" s="123">
        <f t="shared" si="2"/>
        <v>0</v>
      </c>
      <c r="C17" s="206"/>
      <c r="D17" s="206"/>
      <c r="E17" s="125">
        <f t="shared" si="0"/>
        <v>0</v>
      </c>
      <c r="F17" s="206"/>
      <c r="G17" s="206"/>
      <c r="H17" s="172">
        <f t="shared" ref="H17:H22" si="3">SUM(F17:G17)</f>
        <v>0</v>
      </c>
      <c r="R17" s="111"/>
      <c r="S17" s="111"/>
    </row>
    <row r="18" spans="1:19" ht="19.5" customHeight="1" x14ac:dyDescent="0.3">
      <c r="A18" s="122" t="s">
        <v>17</v>
      </c>
      <c r="B18" s="123">
        <f t="shared" si="2"/>
        <v>0</v>
      </c>
      <c r="C18" s="200"/>
      <c r="D18" s="201"/>
      <c r="E18" s="125">
        <f t="shared" si="0"/>
        <v>0</v>
      </c>
      <c r="F18" s="201"/>
      <c r="G18" s="201"/>
      <c r="H18" s="172">
        <f t="shared" si="3"/>
        <v>0</v>
      </c>
    </row>
    <row r="19" spans="1:19" ht="19.5" customHeight="1" x14ac:dyDescent="0.3">
      <c r="A19" s="122" t="s">
        <v>30</v>
      </c>
      <c r="B19" s="123">
        <f t="shared" si="2"/>
        <v>0</v>
      </c>
      <c r="C19" s="210"/>
      <c r="D19" s="210"/>
      <c r="E19" s="205">
        <f t="shared" si="0"/>
        <v>0</v>
      </c>
      <c r="F19" s="210"/>
      <c r="G19" s="210"/>
      <c r="H19" s="172">
        <f t="shared" si="3"/>
        <v>0</v>
      </c>
      <c r="R19" s="111"/>
      <c r="S19" s="111"/>
    </row>
    <row r="20" spans="1:19" ht="19.5" customHeight="1" x14ac:dyDescent="0.3">
      <c r="A20" s="122" t="s">
        <v>44</v>
      </c>
      <c r="B20" s="123">
        <f>E20+H20</f>
        <v>0</v>
      </c>
      <c r="C20" s="210"/>
      <c r="D20" s="210"/>
      <c r="E20" s="205">
        <f t="shared" si="0"/>
        <v>0</v>
      </c>
      <c r="F20" s="210"/>
      <c r="G20" s="210"/>
      <c r="H20" s="172">
        <f t="shared" si="3"/>
        <v>0</v>
      </c>
    </row>
    <row r="21" spans="1:19" ht="19.5" customHeight="1" x14ac:dyDescent="0.3">
      <c r="A21" s="122" t="s">
        <v>24</v>
      </c>
      <c r="B21" s="123">
        <f t="shared" si="2"/>
        <v>0</v>
      </c>
      <c r="C21" s="209"/>
      <c r="D21" s="209"/>
      <c r="E21" s="205">
        <f t="shared" si="0"/>
        <v>0</v>
      </c>
      <c r="F21" s="214"/>
      <c r="G21" s="214"/>
      <c r="H21" s="172">
        <f t="shared" si="3"/>
        <v>0</v>
      </c>
      <c r="R21" s="111"/>
      <c r="S21" s="111"/>
    </row>
    <row r="22" spans="1:19" s="128" customFormat="1" ht="19.5" customHeight="1" x14ac:dyDescent="0.3">
      <c r="A22" s="122" t="s">
        <v>38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2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7" t="s">
        <v>88</v>
      </c>
      <c r="B23" s="228">
        <f>SUM(B11:B22)</f>
        <v>4854</v>
      </c>
      <c r="C23" s="228">
        <f t="shared" ref="C23:H23" si="4">SUM(C11:C22)</f>
        <v>399</v>
      </c>
      <c r="D23" s="228">
        <f t="shared" si="4"/>
        <v>239</v>
      </c>
      <c r="E23" s="228">
        <f>SUM(E11:E22)</f>
        <v>638</v>
      </c>
      <c r="F23" s="228">
        <f t="shared" si="4"/>
        <v>1053</v>
      </c>
      <c r="G23" s="228">
        <f t="shared" si="4"/>
        <v>3163</v>
      </c>
      <c r="H23" s="253">
        <f t="shared" si="4"/>
        <v>4216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31</v>
      </c>
      <c r="B24" s="340"/>
      <c r="C24" s="341"/>
      <c r="D24" s="341"/>
      <c r="E24" s="341"/>
      <c r="F24" s="341"/>
      <c r="G24" s="341"/>
      <c r="H24" s="342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G19" sqref="G19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3" t="s">
        <v>4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110</v>
      </c>
      <c r="B2" s="344"/>
      <c r="C2" s="344"/>
      <c r="D2" s="344"/>
      <c r="E2" s="344"/>
      <c r="F2" s="344"/>
      <c r="G2" s="344"/>
      <c r="H2" s="344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5" t="s">
        <v>97</v>
      </c>
      <c r="B4" s="348" t="s">
        <v>8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54</v>
      </c>
      <c r="C5" s="352"/>
      <c r="D5" s="352"/>
      <c r="E5" s="352"/>
      <c r="F5" s="352"/>
      <c r="G5" s="352"/>
      <c r="H5" s="353"/>
    </row>
    <row r="6" spans="1:9" x14ac:dyDescent="0.3">
      <c r="A6" s="347"/>
      <c r="B6" s="354" t="s">
        <v>102</v>
      </c>
      <c r="C6" s="355"/>
      <c r="D6" s="355"/>
      <c r="E6" s="355"/>
      <c r="F6" s="355"/>
      <c r="G6" s="355"/>
      <c r="H6" s="356"/>
    </row>
    <row r="7" spans="1:9" ht="26.25" x14ac:dyDescent="0.3">
      <c r="A7" s="143" t="s">
        <v>93</v>
      </c>
      <c r="B7" s="143"/>
      <c r="C7" s="143"/>
      <c r="D7" s="144"/>
      <c r="E7" s="145"/>
      <c r="F7" s="144"/>
      <c r="G7" s="144"/>
    </row>
    <row r="8" spans="1:9" x14ac:dyDescent="0.3">
      <c r="A8" s="357" t="s">
        <v>49</v>
      </c>
      <c r="B8" s="359" t="s">
        <v>11</v>
      </c>
      <c r="C8" s="361" t="s">
        <v>81</v>
      </c>
      <c r="D8" s="362"/>
      <c r="E8" s="361" t="s">
        <v>64</v>
      </c>
      <c r="F8" s="362"/>
      <c r="G8" s="363" t="s">
        <v>31</v>
      </c>
    </row>
    <row r="9" spans="1:9" x14ac:dyDescent="0.3">
      <c r="A9" s="358"/>
      <c r="B9" s="360"/>
      <c r="C9" s="146" t="s">
        <v>33</v>
      </c>
      <c r="D9" s="146" t="s">
        <v>35</v>
      </c>
      <c r="E9" s="146" t="s">
        <v>36</v>
      </c>
      <c r="F9" s="146" t="s">
        <v>35</v>
      </c>
      <c r="G9" s="364"/>
      <c r="I9" s="147"/>
    </row>
    <row r="10" spans="1:9" x14ac:dyDescent="0.3">
      <c r="A10" s="148" t="s">
        <v>34</v>
      </c>
      <c r="B10" s="149">
        <f t="shared" ref="B10:B21" si="0">D10+F10</f>
        <v>1447</v>
      </c>
      <c r="C10" s="218">
        <v>627</v>
      </c>
      <c r="D10" s="150">
        <f>C10</f>
        <v>627</v>
      </c>
      <c r="E10" s="218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32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46</v>
      </c>
      <c r="B12" s="173">
        <f>D12+F12</f>
        <v>0</v>
      </c>
      <c r="C12" s="174"/>
      <c r="D12" s="150">
        <f t="shared" si="2"/>
        <v>0</v>
      </c>
      <c r="E12" s="174"/>
      <c r="F12" s="175">
        <f>E12</f>
        <v>0</v>
      </c>
      <c r="G12" s="151"/>
      <c r="I12" s="147"/>
    </row>
    <row r="13" spans="1:9" x14ac:dyDescent="0.3">
      <c r="A13" s="148" t="s">
        <v>19</v>
      </c>
      <c r="B13" s="173">
        <f>D13+F13</f>
        <v>0</v>
      </c>
      <c r="C13" s="174"/>
      <c r="D13" s="175">
        <f>C13</f>
        <v>0</v>
      </c>
      <c r="E13" s="181"/>
      <c r="F13" s="175">
        <f>E13</f>
        <v>0</v>
      </c>
      <c r="G13" s="151"/>
      <c r="I13" s="147"/>
    </row>
    <row r="14" spans="1:9" x14ac:dyDescent="0.3">
      <c r="A14" s="148" t="s">
        <v>40</v>
      </c>
      <c r="B14" s="182">
        <f>D14+F14</f>
        <v>0</v>
      </c>
      <c r="C14" s="183"/>
      <c r="D14" s="184">
        <f>C14</f>
        <v>0</v>
      </c>
      <c r="E14" s="185"/>
      <c r="F14" s="184">
        <f>E14</f>
        <v>0</v>
      </c>
      <c r="G14" s="151"/>
      <c r="I14" s="147"/>
    </row>
    <row r="15" spans="1:9" x14ac:dyDescent="0.3">
      <c r="A15" s="148" t="s">
        <v>41</v>
      </c>
      <c r="B15" s="149">
        <f t="shared" si="0"/>
        <v>0</v>
      </c>
      <c r="C15" s="198"/>
      <c r="D15" s="150">
        <f t="shared" si="2"/>
        <v>0</v>
      </c>
      <c r="E15" s="199"/>
      <c r="F15" s="150">
        <f t="shared" si="1"/>
        <v>0</v>
      </c>
      <c r="G15" s="151"/>
      <c r="I15" s="147"/>
    </row>
    <row r="16" spans="1:9" x14ac:dyDescent="0.3">
      <c r="A16" s="148" t="s">
        <v>43</v>
      </c>
      <c r="B16" s="207">
        <f t="shared" si="0"/>
        <v>0</v>
      </c>
      <c r="C16" s="198"/>
      <c r="D16" s="150">
        <f t="shared" si="2"/>
        <v>0</v>
      </c>
      <c r="E16" s="153"/>
      <c r="F16" s="150">
        <f t="shared" si="1"/>
        <v>0</v>
      </c>
      <c r="G16" s="151"/>
      <c r="I16" s="147"/>
    </row>
    <row r="17" spans="1:9" x14ac:dyDescent="0.3">
      <c r="A17" s="148" t="s">
        <v>17</v>
      </c>
      <c r="B17" s="149">
        <f t="shared" si="0"/>
        <v>0</v>
      </c>
      <c r="C17" s="152"/>
      <c r="D17" s="150">
        <f t="shared" si="2"/>
        <v>0</v>
      </c>
      <c r="E17" s="153"/>
      <c r="F17" s="150">
        <f t="shared" si="1"/>
        <v>0</v>
      </c>
      <c r="G17" s="151"/>
      <c r="I17" s="147"/>
    </row>
    <row r="18" spans="1:9" x14ac:dyDescent="0.3">
      <c r="A18" s="148" t="s">
        <v>30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44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24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38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4" t="s">
        <v>69</v>
      </c>
      <c r="B22" s="255">
        <f>SUM(B10:B21)</f>
        <v>2565</v>
      </c>
      <c r="C22" s="255">
        <f t="shared" ref="C22:F22" si="3">SUM(C10:C21)</f>
        <v>1141</v>
      </c>
      <c r="D22" s="255">
        <f t="shared" si="3"/>
        <v>1141</v>
      </c>
      <c r="E22" s="255">
        <f t="shared" si="3"/>
        <v>1424</v>
      </c>
      <c r="F22" s="255">
        <f t="shared" si="3"/>
        <v>1424</v>
      </c>
      <c r="G22" s="256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zoomScaleNormal="100" zoomScaleSheetLayoutView="100" workbookViewId="0">
      <selection activeCell="I24" sqref="I24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72" t="s">
        <v>0</v>
      </c>
      <c r="B1" s="372"/>
      <c r="C1" s="372"/>
      <c r="D1" s="372"/>
      <c r="E1" s="372"/>
      <c r="F1" s="372"/>
      <c r="G1" s="372"/>
      <c r="H1" s="372"/>
    </row>
    <row r="2" spans="1:8" ht="20.25" x14ac:dyDescent="0.3">
      <c r="A2" s="344" t="s">
        <v>110</v>
      </c>
      <c r="B2" s="344"/>
      <c r="C2" s="344"/>
      <c r="D2" s="344"/>
      <c r="E2" s="344"/>
      <c r="F2" s="344"/>
      <c r="G2" s="344"/>
      <c r="H2" s="344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73" t="s">
        <v>97</v>
      </c>
      <c r="B4" s="376" t="s">
        <v>108</v>
      </c>
      <c r="C4" s="377"/>
      <c r="D4" s="377"/>
      <c r="E4" s="377"/>
      <c r="F4" s="377"/>
      <c r="G4" s="377"/>
      <c r="H4" s="378"/>
    </row>
    <row r="5" spans="1:8" x14ac:dyDescent="0.3">
      <c r="A5" s="374"/>
      <c r="B5" s="379" t="s">
        <v>52</v>
      </c>
      <c r="C5" s="380"/>
      <c r="D5" s="380"/>
      <c r="E5" s="380"/>
      <c r="F5" s="380"/>
      <c r="G5" s="380"/>
      <c r="H5" s="381"/>
    </row>
    <row r="6" spans="1:8" x14ac:dyDescent="0.3">
      <c r="A6" s="375"/>
      <c r="B6" s="382" t="s">
        <v>111</v>
      </c>
      <c r="C6" s="383"/>
      <c r="D6" s="383"/>
      <c r="E6" s="383"/>
      <c r="F6" s="383"/>
      <c r="G6" s="383"/>
      <c r="H6" s="384"/>
    </row>
    <row r="7" spans="1:8" ht="16.5" customHeight="1" x14ac:dyDescent="0.3">
      <c r="A7" s="365" t="s">
        <v>107</v>
      </c>
      <c r="B7" s="365"/>
      <c r="C7" s="365"/>
      <c r="D7" s="365"/>
      <c r="E7" s="365"/>
      <c r="F7" s="365"/>
      <c r="G7" s="365"/>
      <c r="H7" s="365"/>
    </row>
    <row r="8" spans="1:8" ht="17.25" customHeight="1" x14ac:dyDescent="0.3">
      <c r="A8" s="366"/>
      <c r="B8" s="366"/>
      <c r="C8" s="366"/>
      <c r="D8" s="366"/>
      <c r="E8" s="366"/>
      <c r="F8" s="366"/>
      <c r="G8" s="366"/>
      <c r="H8" s="366"/>
    </row>
    <row r="9" spans="1:8" x14ac:dyDescent="0.3">
      <c r="A9" s="155" t="s">
        <v>49</v>
      </c>
      <c r="B9" s="156" t="s">
        <v>72</v>
      </c>
      <c r="C9" s="156" t="s">
        <v>66</v>
      </c>
      <c r="D9" s="156" t="s">
        <v>31</v>
      </c>
      <c r="E9" s="156" t="s">
        <v>49</v>
      </c>
      <c r="F9" s="156" t="s">
        <v>72</v>
      </c>
      <c r="G9" s="156" t="s">
        <v>66</v>
      </c>
      <c r="H9" s="157" t="s">
        <v>31</v>
      </c>
    </row>
    <row r="10" spans="1:8" x14ac:dyDescent="0.3">
      <c r="A10" s="158" t="s">
        <v>34</v>
      </c>
      <c r="B10" s="197">
        <v>170</v>
      </c>
      <c r="C10" s="197">
        <v>931</v>
      </c>
      <c r="D10" s="159"/>
      <c r="E10" s="160" t="s">
        <v>43</v>
      </c>
      <c r="F10" s="159"/>
      <c r="G10" s="159"/>
      <c r="H10" s="161"/>
    </row>
    <row r="11" spans="1:8" x14ac:dyDescent="0.3">
      <c r="A11" s="158" t="s">
        <v>32</v>
      </c>
      <c r="B11" s="176">
        <v>187</v>
      </c>
      <c r="C11" s="159">
        <v>564</v>
      </c>
      <c r="D11" s="159"/>
      <c r="E11" s="160" t="s">
        <v>17</v>
      </c>
      <c r="F11" s="159"/>
      <c r="G11" s="159"/>
      <c r="H11" s="161"/>
    </row>
    <row r="12" spans="1:8" x14ac:dyDescent="0.3">
      <c r="A12" s="158" t="s">
        <v>46</v>
      </c>
      <c r="B12" s="176"/>
      <c r="C12" s="176"/>
      <c r="D12" s="159"/>
      <c r="E12" s="160" t="s">
        <v>30</v>
      </c>
      <c r="F12" s="159"/>
      <c r="G12" s="159"/>
      <c r="H12" s="161"/>
    </row>
    <row r="13" spans="1:8" x14ac:dyDescent="0.3">
      <c r="A13" s="158" t="s">
        <v>19</v>
      </c>
      <c r="B13" s="179"/>
      <c r="C13" s="180"/>
      <c r="D13" s="159"/>
      <c r="E13" s="160" t="s">
        <v>44</v>
      </c>
      <c r="F13" s="159"/>
      <c r="G13" s="159"/>
      <c r="H13" s="161"/>
    </row>
    <row r="14" spans="1:8" x14ac:dyDescent="0.3">
      <c r="A14" s="158" t="s">
        <v>40</v>
      </c>
      <c r="B14" s="162"/>
      <c r="C14" s="163"/>
      <c r="D14" s="159"/>
      <c r="E14" s="160" t="s">
        <v>24</v>
      </c>
      <c r="F14" s="159"/>
      <c r="G14" s="159"/>
      <c r="H14" s="161"/>
    </row>
    <row r="15" spans="1:8" x14ac:dyDescent="0.3">
      <c r="A15" s="158" t="s">
        <v>41</v>
      </c>
      <c r="B15" s="197"/>
      <c r="C15" s="197"/>
      <c r="D15" s="159"/>
      <c r="E15" s="160" t="s">
        <v>38</v>
      </c>
      <c r="F15" s="159"/>
      <c r="G15" s="159"/>
      <c r="H15" s="164"/>
    </row>
    <row r="16" spans="1:8" x14ac:dyDescent="0.3">
      <c r="A16" s="367" t="s">
        <v>69</v>
      </c>
      <c r="B16" s="368"/>
      <c r="C16" s="368"/>
      <c r="D16" s="368"/>
      <c r="E16" s="368"/>
      <c r="F16" s="257">
        <f>B10+B11+B12+B13+B14+B15+F10+F11+F12+F13+F14+F15</f>
        <v>357</v>
      </c>
      <c r="G16" s="257">
        <f>C10+C11+C12+C13+C14+C15+G10+G11+G12+G13+G14+G15</f>
        <v>1495</v>
      </c>
      <c r="H16" s="258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65" t="s">
        <v>109</v>
      </c>
      <c r="B19" s="365"/>
      <c r="C19" s="365"/>
      <c r="D19" s="365"/>
      <c r="E19" s="365"/>
      <c r="F19" s="365"/>
      <c r="G19" s="365"/>
      <c r="H19" s="365"/>
    </row>
    <row r="20" spans="1:8" ht="17.25" customHeight="1" x14ac:dyDescent="0.3">
      <c r="A20" s="365"/>
      <c r="B20" s="365"/>
      <c r="C20" s="365"/>
      <c r="D20" s="365"/>
      <c r="E20" s="365"/>
      <c r="F20" s="365"/>
      <c r="G20" s="369"/>
      <c r="H20" s="369"/>
    </row>
    <row r="21" spans="1:8" x14ac:dyDescent="0.3">
      <c r="A21" s="155" t="s">
        <v>49</v>
      </c>
      <c r="B21" s="156" t="s">
        <v>66</v>
      </c>
      <c r="C21" s="156" t="s">
        <v>31</v>
      </c>
      <c r="D21" s="156" t="s">
        <v>49</v>
      </c>
      <c r="E21" s="156" t="s">
        <v>66</v>
      </c>
      <c r="F21" s="157" t="s">
        <v>31</v>
      </c>
      <c r="H21" s="168"/>
    </row>
    <row r="22" spans="1:8" x14ac:dyDescent="0.3">
      <c r="A22" s="158" t="s">
        <v>34</v>
      </c>
      <c r="B22" s="159">
        <v>742</v>
      </c>
      <c r="C22" s="159"/>
      <c r="D22" s="160" t="s">
        <v>43</v>
      </c>
      <c r="E22" s="169"/>
      <c r="F22" s="164"/>
    </row>
    <row r="23" spans="1:8" x14ac:dyDescent="0.3">
      <c r="A23" s="158" t="s">
        <v>32</v>
      </c>
      <c r="B23" s="159">
        <v>645</v>
      </c>
      <c r="C23" s="159"/>
      <c r="D23" s="160" t="s">
        <v>17</v>
      </c>
      <c r="E23" s="159"/>
      <c r="F23" s="164"/>
    </row>
    <row r="24" spans="1:8" x14ac:dyDescent="0.3">
      <c r="A24" s="158" t="s">
        <v>46</v>
      </c>
      <c r="B24" s="159"/>
      <c r="C24" s="159"/>
      <c r="D24" s="160" t="s">
        <v>30</v>
      </c>
      <c r="E24" s="159"/>
      <c r="F24" s="164"/>
    </row>
    <row r="25" spans="1:8" x14ac:dyDescent="0.3">
      <c r="A25" s="158" t="s">
        <v>19</v>
      </c>
      <c r="B25" s="176"/>
      <c r="C25" s="159"/>
      <c r="D25" s="160" t="s">
        <v>44</v>
      </c>
      <c r="E25" s="159"/>
      <c r="F25" s="164"/>
    </row>
    <row r="26" spans="1:8" x14ac:dyDescent="0.3">
      <c r="A26" s="158" t="s">
        <v>40</v>
      </c>
      <c r="B26" s="159"/>
      <c r="C26" s="159"/>
      <c r="D26" s="160" t="s">
        <v>24</v>
      </c>
      <c r="E26" s="159"/>
      <c r="F26" s="164"/>
    </row>
    <row r="27" spans="1:8" x14ac:dyDescent="0.3">
      <c r="A27" s="158" t="s">
        <v>41</v>
      </c>
      <c r="B27" s="197"/>
      <c r="C27" s="159"/>
      <c r="D27" s="160" t="s">
        <v>38</v>
      </c>
      <c r="E27" s="159"/>
      <c r="F27" s="164"/>
    </row>
    <row r="28" spans="1:8" x14ac:dyDescent="0.3">
      <c r="A28" s="370" t="s">
        <v>69</v>
      </c>
      <c r="B28" s="371"/>
      <c r="C28" s="371"/>
      <c r="D28" s="371"/>
      <c r="E28" s="259">
        <f>B22+B23+B24+B25+B26+B27+E22+E23+E24+E25+E26+E27</f>
        <v>1387</v>
      </c>
      <c r="F28" s="260"/>
    </row>
    <row r="29" spans="1:8" x14ac:dyDescent="0.3">
      <c r="B29" s="168"/>
      <c r="D29" s="168"/>
      <c r="E29" s="168"/>
      <c r="F29" s="170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C11" sqref="C1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4" t="s">
        <v>5</v>
      </c>
      <c r="B1" s="284"/>
      <c r="C1" s="284"/>
      <c r="D1" s="284"/>
      <c r="E1" s="284"/>
      <c r="F1" s="284"/>
      <c r="G1" s="284"/>
      <c r="H1" s="284"/>
    </row>
    <row r="2" spans="1:8" s="2" customFormat="1" ht="18" customHeight="1" x14ac:dyDescent="0.3">
      <c r="A2" s="285" t="s">
        <v>110</v>
      </c>
      <c r="B2" s="285"/>
      <c r="C2" s="285"/>
      <c r="D2" s="285"/>
      <c r="E2" s="285"/>
      <c r="F2" s="285"/>
      <c r="G2" s="285"/>
      <c r="H2" s="285"/>
    </row>
    <row r="3" spans="1:8" s="2" customFormat="1" ht="15" customHeight="1" x14ac:dyDescent="0.3">
      <c r="A3" s="388"/>
      <c r="B3" s="388"/>
      <c r="C3" s="388"/>
      <c r="D3" s="388"/>
      <c r="E3" s="388"/>
      <c r="F3" s="388"/>
      <c r="G3" s="388"/>
      <c r="H3" s="388"/>
    </row>
    <row r="4" spans="1:8" ht="18" customHeight="1" x14ac:dyDescent="0.3">
      <c r="A4" s="301" t="s">
        <v>97</v>
      </c>
      <c r="B4" s="389" t="s">
        <v>9</v>
      </c>
      <c r="C4" s="389"/>
      <c r="D4" s="389"/>
      <c r="E4" s="389"/>
      <c r="F4" s="389"/>
      <c r="G4" s="389"/>
      <c r="H4" s="390"/>
    </row>
    <row r="5" spans="1:8" ht="18" customHeight="1" x14ac:dyDescent="0.3">
      <c r="A5" s="302"/>
      <c r="B5" s="306" t="s">
        <v>53</v>
      </c>
      <c r="C5" s="306"/>
      <c r="D5" s="306"/>
      <c r="E5" s="306"/>
      <c r="F5" s="306"/>
      <c r="G5" s="306"/>
      <c r="H5" s="307"/>
    </row>
    <row r="6" spans="1:8" ht="18" customHeight="1" x14ac:dyDescent="0.3">
      <c r="A6" s="302"/>
      <c r="B6" s="306" t="s">
        <v>6</v>
      </c>
      <c r="C6" s="306"/>
      <c r="D6" s="306"/>
      <c r="E6" s="306"/>
      <c r="F6" s="306"/>
      <c r="G6" s="306"/>
      <c r="H6" s="307"/>
    </row>
    <row r="7" spans="1:8" s="134" customFormat="1" ht="35.1" customHeight="1" x14ac:dyDescent="0.3">
      <c r="A7" s="132" t="s">
        <v>93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10" t="s">
        <v>49</v>
      </c>
      <c r="B8" s="385" t="s">
        <v>11</v>
      </c>
      <c r="C8" s="317" t="s">
        <v>91</v>
      </c>
      <c r="D8" s="317"/>
      <c r="E8" s="317"/>
      <c r="F8" s="317" t="s">
        <v>89</v>
      </c>
      <c r="G8" s="317"/>
      <c r="H8" s="387"/>
    </row>
    <row r="9" spans="1:8" ht="19.5" customHeight="1" x14ac:dyDescent="0.3">
      <c r="A9" s="311"/>
      <c r="B9" s="386"/>
      <c r="C9" s="27" t="s">
        <v>33</v>
      </c>
      <c r="D9" s="28" t="s">
        <v>36</v>
      </c>
      <c r="E9" s="27" t="s">
        <v>35</v>
      </c>
      <c r="F9" s="29" t="s">
        <v>33</v>
      </c>
      <c r="G9" s="29" t="s">
        <v>36</v>
      </c>
      <c r="H9" s="135" t="s">
        <v>35</v>
      </c>
    </row>
    <row r="10" spans="1:8" ht="19.5" customHeight="1" x14ac:dyDescent="0.3">
      <c r="A10" s="110" t="s">
        <v>34</v>
      </c>
      <c r="B10" s="223">
        <f>E10+H10</f>
        <v>389</v>
      </c>
      <c r="C10" s="223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32</v>
      </c>
      <c r="B11" s="223">
        <f t="shared" ref="B11:B21" si="0">E11+H11</f>
        <v>464</v>
      </c>
      <c r="C11" s="223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46</v>
      </c>
      <c r="B12" s="223">
        <f t="shared" si="0"/>
        <v>0</v>
      </c>
      <c r="C12" s="223"/>
      <c r="D12" s="32"/>
      <c r="E12" s="31">
        <f t="shared" si="1"/>
        <v>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19</v>
      </c>
      <c r="B13" s="223">
        <f t="shared" si="0"/>
        <v>0</v>
      </c>
      <c r="C13" s="30"/>
      <c r="D13" s="30"/>
      <c r="E13" s="31">
        <f t="shared" si="1"/>
        <v>0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40</v>
      </c>
      <c r="B14" s="223">
        <f t="shared" si="0"/>
        <v>0</v>
      </c>
      <c r="C14" s="30"/>
      <c r="D14" s="30"/>
      <c r="E14" s="31">
        <f t="shared" si="1"/>
        <v>0</v>
      </c>
      <c r="F14" s="32"/>
      <c r="G14" s="32"/>
      <c r="H14" s="136">
        <v>0</v>
      </c>
    </row>
    <row r="15" spans="1:8" ht="19.5" customHeight="1" x14ac:dyDescent="0.3">
      <c r="A15" s="110" t="s">
        <v>41</v>
      </c>
      <c r="B15" s="223">
        <f t="shared" si="0"/>
        <v>0</v>
      </c>
      <c r="C15" s="32"/>
      <c r="D15" s="32"/>
      <c r="E15" s="31">
        <f t="shared" si="1"/>
        <v>0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43</v>
      </c>
      <c r="B16" s="223">
        <f t="shared" si="0"/>
        <v>0</v>
      </c>
      <c r="C16" s="30"/>
      <c r="D16" s="30"/>
      <c r="E16" s="31">
        <f t="shared" si="1"/>
        <v>0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17</v>
      </c>
      <c r="B17" s="223">
        <f t="shared" si="0"/>
        <v>0</v>
      </c>
      <c r="C17" s="30"/>
      <c r="D17" s="30"/>
      <c r="E17" s="31">
        <f t="shared" si="1"/>
        <v>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30</v>
      </c>
      <c r="B18" s="223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44</v>
      </c>
      <c r="B19" s="223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24</v>
      </c>
      <c r="B20" s="223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38</v>
      </c>
      <c r="B21" s="223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4" t="s">
        <v>88</v>
      </c>
      <c r="B22" s="235">
        <f>SUM(B10:B21)</f>
        <v>853</v>
      </c>
      <c r="C22" s="235">
        <f>SUM(C10:C21)</f>
        <v>844</v>
      </c>
      <c r="D22" s="235">
        <f t="shared" ref="D22:H22" si="3">SUM(D10:D21)</f>
        <v>9</v>
      </c>
      <c r="E22" s="235">
        <f t="shared" si="3"/>
        <v>853</v>
      </c>
      <c r="F22" s="235">
        <f t="shared" si="3"/>
        <v>0</v>
      </c>
      <c r="G22" s="235">
        <f t="shared" si="3"/>
        <v>0</v>
      </c>
      <c r="H22" s="235">
        <f t="shared" si="3"/>
        <v>0</v>
      </c>
    </row>
    <row r="23" spans="1:10" ht="19.5" customHeight="1" x14ac:dyDescent="0.3">
      <c r="A23" s="138" t="s">
        <v>78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4" t="s">
        <v>2</v>
      </c>
      <c r="B1" s="284"/>
      <c r="C1" s="284"/>
      <c r="D1" s="284"/>
      <c r="E1" s="284"/>
      <c r="F1" s="284"/>
      <c r="G1" s="284"/>
      <c r="H1" s="284"/>
      <c r="I1" s="284"/>
      <c r="J1" s="9"/>
      <c r="K1" s="9"/>
      <c r="L1" s="9"/>
      <c r="M1" s="9"/>
      <c r="N1" s="9"/>
      <c r="O1" s="9"/>
    </row>
    <row r="2" spans="1:15" ht="20.25" x14ac:dyDescent="0.3">
      <c r="A2" s="285" t="s">
        <v>101</v>
      </c>
      <c r="B2" s="285"/>
      <c r="C2" s="285"/>
      <c r="D2" s="285"/>
      <c r="E2" s="285"/>
      <c r="F2" s="285"/>
      <c r="G2" s="285"/>
      <c r="H2" s="285"/>
      <c r="I2" s="285"/>
      <c r="J2" s="10"/>
      <c r="K2" s="10"/>
      <c r="L2" s="10"/>
      <c r="M2" s="10"/>
      <c r="N2" s="10"/>
      <c r="O2" s="10"/>
    </row>
    <row r="3" spans="1:15" x14ac:dyDescent="0.3">
      <c r="A3" s="5" t="s">
        <v>12</v>
      </c>
    </row>
    <row r="4" spans="1:15" x14ac:dyDescent="0.3">
      <c r="A4" s="301" t="s">
        <v>97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5" x14ac:dyDescent="0.3">
      <c r="A5" s="302"/>
      <c r="B5" s="306" t="s">
        <v>52</v>
      </c>
      <c r="C5" s="306"/>
      <c r="D5" s="306"/>
      <c r="E5" s="306"/>
      <c r="F5" s="306"/>
      <c r="G5" s="306"/>
      <c r="H5" s="306"/>
      <c r="I5" s="307"/>
    </row>
    <row r="6" spans="1:15" x14ac:dyDescent="0.3">
      <c r="A6" s="302"/>
      <c r="B6" s="306" t="s">
        <v>86</v>
      </c>
      <c r="C6" s="306"/>
      <c r="D6" s="306"/>
      <c r="E6" s="306"/>
      <c r="F6" s="306"/>
      <c r="G6" s="306"/>
      <c r="H6" s="306"/>
      <c r="I6" s="307"/>
    </row>
    <row r="7" spans="1:15" x14ac:dyDescent="0.3">
      <c r="A7" s="90" t="s">
        <v>71</v>
      </c>
      <c r="B7" s="40" t="s">
        <v>67</v>
      </c>
      <c r="C7" s="40" t="s">
        <v>60</v>
      </c>
      <c r="D7" s="40" t="s">
        <v>68</v>
      </c>
      <c r="E7" s="40" t="s">
        <v>70</v>
      </c>
      <c r="F7" s="40" t="s">
        <v>61</v>
      </c>
      <c r="G7" s="40" t="s">
        <v>59</v>
      </c>
      <c r="H7" s="40" t="s">
        <v>65</v>
      </c>
      <c r="I7" s="91" t="s">
        <v>31</v>
      </c>
    </row>
    <row r="8" spans="1:15" x14ac:dyDescent="0.3">
      <c r="A8" s="311" t="s">
        <v>16</v>
      </c>
      <c r="B8" s="392" t="s">
        <v>26</v>
      </c>
      <c r="C8" s="11" t="s">
        <v>14</v>
      </c>
      <c r="D8" s="11" t="s">
        <v>14</v>
      </c>
      <c r="E8" s="11" t="s">
        <v>14</v>
      </c>
      <c r="F8" s="11" t="s">
        <v>14</v>
      </c>
      <c r="G8" s="11" t="s">
        <v>62</v>
      </c>
      <c r="H8" s="11" t="s">
        <v>39</v>
      </c>
      <c r="I8" s="12"/>
    </row>
    <row r="9" spans="1:15" x14ac:dyDescent="0.3">
      <c r="A9" s="391"/>
      <c r="B9" s="393"/>
      <c r="C9" s="13"/>
      <c r="D9" s="13"/>
      <c r="E9" s="13"/>
      <c r="F9" s="13" t="s">
        <v>37</v>
      </c>
      <c r="G9" s="13" t="s">
        <v>14</v>
      </c>
      <c r="H9" s="44" t="s">
        <v>50</v>
      </c>
      <c r="I9" s="14"/>
    </row>
    <row r="10" spans="1:15" x14ac:dyDescent="0.3">
      <c r="A10" s="5" t="s">
        <v>1</v>
      </c>
    </row>
    <row r="11" spans="1:15" x14ac:dyDescent="0.3">
      <c r="A11" s="310" t="s">
        <v>23</v>
      </c>
      <c r="B11" s="394" t="s">
        <v>79</v>
      </c>
      <c r="C11" s="396" t="s">
        <v>56</v>
      </c>
      <c r="D11" s="397"/>
      <c r="E11" s="397"/>
      <c r="F11" s="397" t="s">
        <v>47</v>
      </c>
      <c r="G11" s="397"/>
      <c r="H11" s="397"/>
      <c r="I11" s="398" t="s">
        <v>31</v>
      </c>
    </row>
    <row r="12" spans="1:15" x14ac:dyDescent="0.3">
      <c r="A12" s="311"/>
      <c r="B12" s="395"/>
      <c r="C12" s="60" t="s">
        <v>29</v>
      </c>
      <c r="D12" s="15" t="s">
        <v>36</v>
      </c>
      <c r="E12" s="16" t="s">
        <v>35</v>
      </c>
      <c r="F12" s="15" t="s">
        <v>33</v>
      </c>
      <c r="G12" s="15" t="s">
        <v>36</v>
      </c>
      <c r="H12" s="16" t="s">
        <v>35</v>
      </c>
      <c r="I12" s="399"/>
    </row>
    <row r="13" spans="1:15" x14ac:dyDescent="0.3">
      <c r="A13" s="85" t="s">
        <v>60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68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70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61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59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65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75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63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77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3</v>
      </c>
      <c r="I22" s="25"/>
      <c r="J22" s="26"/>
    </row>
    <row r="23" spans="1:16" x14ac:dyDescent="0.3">
      <c r="A23" s="310" t="s">
        <v>49</v>
      </c>
      <c r="B23" s="316" t="s">
        <v>76</v>
      </c>
      <c r="C23" s="314" t="s">
        <v>56</v>
      </c>
      <c r="D23" s="317"/>
      <c r="E23" s="317"/>
      <c r="F23" s="317" t="s">
        <v>47</v>
      </c>
      <c r="G23" s="317"/>
      <c r="H23" s="317"/>
      <c r="I23" s="299" t="s">
        <v>31</v>
      </c>
      <c r="N23" s="1" t="s">
        <v>33</v>
      </c>
      <c r="O23" s="1" t="s">
        <v>36</v>
      </c>
      <c r="P23" s="1" t="s">
        <v>35</v>
      </c>
    </row>
    <row r="24" spans="1:16" x14ac:dyDescent="0.3">
      <c r="A24" s="311"/>
      <c r="B24" s="313"/>
      <c r="C24" s="67" t="s">
        <v>33</v>
      </c>
      <c r="D24" s="28" t="s">
        <v>36</v>
      </c>
      <c r="E24" s="27" t="s">
        <v>35</v>
      </c>
      <c r="F24" s="29" t="s">
        <v>33</v>
      </c>
      <c r="G24" s="29" t="s">
        <v>36</v>
      </c>
      <c r="H24" s="29" t="s">
        <v>35</v>
      </c>
      <c r="I24" s="300"/>
      <c r="L24" s="92" t="s">
        <v>48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34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15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32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18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46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13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19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27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40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25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41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21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43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17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30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44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24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38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98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92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51</v>
      </c>
    </row>
    <row r="40" spans="1:9" x14ac:dyDescent="0.3">
      <c r="A40" s="310" t="s">
        <v>49</v>
      </c>
      <c r="B40" s="312" t="s">
        <v>55</v>
      </c>
      <c r="C40" s="314" t="s">
        <v>57</v>
      </c>
      <c r="D40" s="315"/>
      <c r="E40" s="315"/>
      <c r="F40" s="312" t="s">
        <v>31</v>
      </c>
    </row>
    <row r="41" spans="1:9" x14ac:dyDescent="0.3">
      <c r="A41" s="311"/>
      <c r="B41" s="313"/>
      <c r="C41" s="70" t="s">
        <v>33</v>
      </c>
      <c r="D41" s="37" t="s">
        <v>36</v>
      </c>
      <c r="E41" s="38" t="s">
        <v>28</v>
      </c>
      <c r="F41" s="313"/>
    </row>
    <row r="42" spans="1:9" x14ac:dyDescent="0.3">
      <c r="A42" s="89" t="s">
        <v>34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32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46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19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40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41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43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17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30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44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24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38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98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92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93</cp:revision>
  <cp:lastPrinted>2023-07-04T07:10:46Z</cp:lastPrinted>
  <dcterms:created xsi:type="dcterms:W3CDTF">2009-06-29T00:53:03Z</dcterms:created>
  <dcterms:modified xsi:type="dcterms:W3CDTF">2026-03-04T04:25:35Z</dcterms:modified>
  <cp:version>1200.0100.01</cp:version>
</cp:coreProperties>
</file>